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5" yWindow="30" windowWidth="19185" windowHeight="6570"/>
  </bookViews>
  <sheets>
    <sheet name="Лист1 " sheetId="4" r:id="rId1"/>
    <sheet name="Лист2" sheetId="2" r:id="rId2"/>
    <sheet name="Лист3" sheetId="3" r:id="rId3"/>
  </sheets>
  <definedNames>
    <definedName name="_xlnm.Print_Titles" localSheetId="0">'Лист1 '!$6:$9</definedName>
  </definedNames>
  <calcPr calcId="124519"/>
</workbook>
</file>

<file path=xl/calcChain.xml><?xml version="1.0" encoding="utf-8"?>
<calcChain xmlns="http://schemas.openxmlformats.org/spreadsheetml/2006/main">
  <c r="I115" i="4"/>
  <c r="I121"/>
  <c r="F120"/>
  <c r="F114"/>
  <c r="F113"/>
  <c r="F112"/>
  <c r="F110"/>
  <c r="F109"/>
  <c r="F108"/>
  <c r="F107"/>
  <c r="F104"/>
  <c r="F103"/>
  <c r="F101"/>
  <c r="F100"/>
  <c r="F97"/>
  <c r="F94"/>
  <c r="F93"/>
  <c r="F91"/>
  <c r="F86"/>
  <c r="F84"/>
  <c r="F77"/>
  <c r="F76"/>
  <c r="F73"/>
  <c r="F72"/>
  <c r="F70"/>
  <c r="F68"/>
  <c r="I67"/>
  <c r="F67"/>
  <c r="F66"/>
  <c r="F65"/>
  <c r="F64"/>
  <c r="F63"/>
  <c r="F62"/>
  <c r="F61"/>
  <c r="F60"/>
  <c r="F59"/>
  <c r="F58"/>
  <c r="F55"/>
  <c r="F53"/>
  <c r="F52"/>
  <c r="F47"/>
  <c r="F44"/>
  <c r="F43"/>
  <c r="F42"/>
  <c r="F41"/>
  <c r="F40"/>
  <c r="F39"/>
  <c r="F38"/>
  <c r="F37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J15"/>
  <c r="I15"/>
  <c r="H15"/>
  <c r="G15"/>
  <c r="F15" s="1"/>
  <c r="I14"/>
  <c r="H14"/>
  <c r="G14"/>
  <c r="F14"/>
  <c r="I13"/>
  <c r="H13"/>
  <c r="F13" s="1"/>
  <c r="F12"/>
  <c r="F11"/>
</calcChain>
</file>

<file path=xl/comments1.xml><?xml version="1.0" encoding="utf-8"?>
<comments xmlns="http://schemas.openxmlformats.org/spreadsheetml/2006/main">
  <authors>
    <author>Автор</author>
  </authors>
  <commentList>
    <comment ref="D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<sst xmlns="http://schemas.openxmlformats.org/spreadsheetml/2006/main" count="570" uniqueCount="389">
  <si>
    <t>№ п/п</t>
  </si>
  <si>
    <t>наименование муниципальной программы</t>
  </si>
  <si>
    <t>срок реализации муниципальной программы</t>
  </si>
  <si>
    <t>реквизиты НПА, которыми утверждена муниципальная программа или внесены изменения в муниципальную программу</t>
  </si>
  <si>
    <t>исполнитель муниципальной программы</t>
  </si>
  <si>
    <t>всего</t>
  </si>
  <si>
    <t>федеральный бюджет</t>
  </si>
  <si>
    <t>областной бюджет</t>
  </si>
  <si>
    <t>местный бюджет</t>
  </si>
  <si>
    <t>внебюджетные фонды</t>
  </si>
  <si>
    <t>примечание</t>
  </si>
  <si>
    <t>Реестр муниципальных программ Павловского муниципального района Воронежской области</t>
  </si>
  <si>
    <t>в том числе по источникам финансирования</t>
  </si>
  <si>
    <t>объемы финансирования муниципальной программы, тыс.рубей</t>
  </si>
  <si>
    <t>Приложение к письму</t>
  </si>
  <si>
    <t>от</t>
  </si>
  <si>
    <t>1.1.1.</t>
  </si>
  <si>
    <t>1.1.2.</t>
  </si>
  <si>
    <t>1.1.3.</t>
  </si>
  <si>
    <t>1.1.4.</t>
  </si>
  <si>
    <t>1.1.5.</t>
  </si>
  <si>
    <t>1.1.6.</t>
  </si>
  <si>
    <t>1.1.7.</t>
  </si>
  <si>
    <t>1.1.8.</t>
  </si>
  <si>
    <t>1.1.9.</t>
  </si>
  <si>
    <t>1.1.10.</t>
  </si>
  <si>
    <t>1.1.11.</t>
  </si>
  <si>
    <t>1.1.12.</t>
  </si>
  <si>
    <t>Администрация Павловского муниципального района Воронежской области</t>
  </si>
  <si>
    <t>-</t>
  </si>
  <si>
    <t>1.1.Муниципальные программы Павловского муниципального района</t>
  </si>
  <si>
    <t>1.2.Муниципальные программы городского поселения - город Павловск</t>
  </si>
  <si>
    <t>Формирование современной городской среды</t>
  </si>
  <si>
    <t>Социально-экономическое развитие Александро-Донского сельского поселения</t>
  </si>
  <si>
    <t>Формирование современной городской среды Александро-Донского сельского поселения на 2018-2023 годы</t>
  </si>
  <si>
    <t>2018-2023</t>
  </si>
  <si>
    <t>Социально-экономическое развитие Александровского сельского поселения</t>
  </si>
  <si>
    <t>2017-2030</t>
  </si>
  <si>
    <t>2012-2030</t>
  </si>
  <si>
    <t>Администрация Александровского сельского поселения</t>
  </si>
  <si>
    <t>Социально-экономическое развитие Воронцовского сельского поселения</t>
  </si>
  <si>
    <t>Решение Совета народных депутатов Воронцовского сельского поселения от 01.02.2017 г. №  115 "Об утверждении Программы комплексного развития социальной инфраструктуры Воронцовского сельского поселения Павловского муниципального района на 2017 - 2030 г.г."</t>
  </si>
  <si>
    <t>Социально-экономическое развитие Гаврильского сельского поселения</t>
  </si>
  <si>
    <t>2016-2030</t>
  </si>
  <si>
    <t>Решение Совета народных депутатов Елизаветовского сельского поселения от 19.06.2017 № 140</t>
  </si>
  <si>
    <t>Формирование современной городской среды на 2018-2023 годы</t>
  </si>
  <si>
    <t>2017-2021</t>
  </si>
  <si>
    <t>2017-2027</t>
  </si>
  <si>
    <t>Социально-экономическое развитие Покровского сельского поселения</t>
  </si>
  <si>
    <t>1.2.1.</t>
  </si>
  <si>
    <t>1.2.2.</t>
  </si>
  <si>
    <t>1.2.3.</t>
  </si>
  <si>
    <t>1.2.4.</t>
  </si>
  <si>
    <t>1.2.5.</t>
  </si>
  <si>
    <t>1.2.6.</t>
  </si>
  <si>
    <t>1.2.7.</t>
  </si>
  <si>
    <t>2018-2024</t>
  </si>
  <si>
    <t>Администрация Александровского сельского поселения Павловского муниципального района Воронежской области</t>
  </si>
  <si>
    <t>Программа комплексного развития транспортной инфраструктуры на территории Александровского сельского поселения Павловского муниципального района Воронежской области на 2017 – 2030 годы</t>
  </si>
  <si>
    <t xml:space="preserve">Решение Совета народных депутатов
Александровского сельского поселения
Павловского муниципального района
Воронежской области "Об утверждении муниципальной программы"
 от  30.05.2017 № 141
</t>
  </si>
  <si>
    <t xml:space="preserve">Решение Совета народных депутатов
Александровского сельского поселения
Павловского муниципального района
Воронежской области 
 от  25.01.2017 № 112 "Об утверждении Программы комплексного развития социальной инфраструктуры Александровского  сельского поселения Павловского муниципального района на 2017-2030 годы"
</t>
  </si>
  <si>
    <t xml:space="preserve">Решением Совета народных депутатов
Александровского сельского поселения
Павловского муниципального района
Воронежской области 
 от  19.09.2012 № 170 "Об утверждении        Программы
комплексного развития  систем коммунальной инфраструктуры
Александровского сельского поселения Павловского муниципального района
Воронежской области  на 2012- 2030 годы "
</t>
  </si>
  <si>
    <t>Администрация Воронцовского сельского поселения Павловского муниципального района Воронежской области</t>
  </si>
  <si>
    <t>Решение Совета народных депутатов Воронцовского сельского поселения от 30.07.2012 г. № 159 "Об утверждении Программы комплексного развития систем коммунальной инфраструктуры Воронцовского сельского поселения Павловского муниципального района Воронежской области на 2012 - 2030 г.г."</t>
  </si>
  <si>
    <t>Решение Совета народных депутатов Воронцовского сельского поселения от 23.06.2017 г. №  137 "Об утверждении Программы комплексного развития транспортной инфраструктуры Воронцовского сельского поселения Павловского муниципального района Воронежской области на 2017 - 2030 г.г." (в редакции решения Совета народных депутатов Воронцовского сельского поселения от 28.06.2018 г. № 201</t>
  </si>
  <si>
    <t>Комплексное развитие коммунальной инфраструктуры Гаврильского сельского поселения Павловского муниципального района на 2012-2030 годы</t>
  </si>
  <si>
    <t>Решение Совета народных депутатов Гаврильского сельского поселения Павловского муниципального района Воронежской области от 18.09.2012 № 141</t>
  </si>
  <si>
    <t>Администрация Гаврильского сельского поселения Павловского муниципального района Воронежской области</t>
  </si>
  <si>
    <t>Решение Совета народных депутатов Гаврильского сельского поселения Павловского муниципального района от 27.12.2016 № 081</t>
  </si>
  <si>
    <t>Решение Совета народных депутатов Гаврильского сельского поселения Павловского муниципального района от 31.10.2016 г №067</t>
  </si>
  <si>
    <t>Постановление администрации Гаврильского сельского поселения Павловского муниципального района Воронежской области от 21.03.2019 №12 "Об утверждении муниципальной целеваой программы "Использование и охрана земель на территории Гаврильского сельского поселения Павловского муниципального района Воронежской области на 2019-2022 годы"</t>
  </si>
  <si>
    <t>Программа комплексного развития социальной инфраструктуры Гаврильского сельского поселения Павловского муниципального района на 2016-2030 годы</t>
  </si>
  <si>
    <t>Программа комплексного развития транспортной инфраструктуры Гаврильского сельского поселения Павловского муниципального района Воронежской области на период 2016-2025 годы</t>
  </si>
  <si>
    <t>Программа комплексного развития систем коммунальной инфраструктуры Елизаветовского сельского поселения Павловского муниципального района</t>
  </si>
  <si>
    <t>Решение Совета народных депутатов Елизаветовского сельского поселения от 13.03.2017 г. № 122</t>
  </si>
  <si>
    <t xml:space="preserve">Администрация Елизаветовского сельского поселения Павловского муниципального района </t>
  </si>
  <si>
    <t xml:space="preserve">Социально-экономическое развитие Елизаветовского сельского поселения </t>
  </si>
  <si>
    <t>Постановление администрации Елизаветовского сельского поселения Павловского муниципального района Воронежской области от 26.11.2013 г. № 82, в редакции от 02.06.2014 г. № 17 от 26.12.2014 г. №70, от 27.03.2015 г. №6, от 21.12.2015 г. №107, от 30.11.2016 г. №201, от 27.04.2018 г. №29, от 02.11.2018 г. №67; от 19.12.2019 № 65</t>
  </si>
  <si>
    <t>Администрация Елизаветовского сельского поселения Павловского муниципального района Воронежской области</t>
  </si>
  <si>
    <t>Программма комплексного развития транспортной инфраструктуры Елизаветовского сельского поселения</t>
  </si>
  <si>
    <t>Социально- экономическое     развитие 
Ерышевского  сельского поселения</t>
  </si>
  <si>
    <t>Администрация Ерышевского сельского поселения Павловского муниципального района Воронежской области</t>
  </si>
  <si>
    <t xml:space="preserve">Программа комплексного
развития социальной инфраструктуры 
Ерышевского сельского поселения
Павловского муниципального района
</t>
  </si>
  <si>
    <t>решение СНД Ерышевского сельского поселения от 13.06.17г. №130  "Об утверждении Программы комплексного развития социальной инфракструктуры Ерышевского сельского поселения" (в редакции решения от 30.05.2018г. №207)</t>
  </si>
  <si>
    <t xml:space="preserve">Программа комплексного
развития транспортной инфраструктуры 
на территории Ерышевского сельского 
поселения Павловского муниципального 
района Воронежской области
</t>
  </si>
  <si>
    <t>решение СНД  Ерышевского сельского поселения от 13.06.17 г. №129 "Об утверждении Программы комплексного развития транспортной инфракструктуры Ерышевского сельского поселения" (в редакции решения от 30.05.2018г. №206)</t>
  </si>
  <si>
    <t>Комплексное развитие социальной инфраструктуры Казинского сельского поселения Павловского муниципального района Воронежской области на период 2017-2021 годы</t>
  </si>
  <si>
    <t>Решение Совета народных депутатов Казинского сельского поселения Павловского муниципального района Воронежской области от 17.03.2017 г. № 156 "Об утверждении программы комплексного развития социальной инфраструктуры Казинского сельского поселения Павловского муниципального района Воронежской области на период 2017-2021 годы"</t>
  </si>
  <si>
    <t>Администрация Казинского сельского поселения Павловского муниципального района Воронежской области</t>
  </si>
  <si>
    <t>Комплексное развитие транспортной инфраструктуры Казинского сельского поселения Павловского муниципального района Воронежской области на период с 2017-2027 года</t>
  </si>
  <si>
    <t>Решение Совета народных депутатов Казинского сельского поселения Павловского муниципального района Воронежской области от 30.05.2017 г. № 178 "Об утверждении программы комплексного развития транспортной инфраструктуры Казинского сельского поселения Павловского муниципального района Воронежской области на период с 2017-2027 года"</t>
  </si>
  <si>
    <t>Постановление администрации Казинского сельского поселения Павловского муниципального района Воронежской области от 30.11.2017 г. № 065 "Об утверждении муниципальной программы Казинского сельского поселения Павловского муниципального района Воронежской области «Формирование современной городской среды на 2018-2023 годы»</t>
  </si>
  <si>
    <t>Развитие Казинского сельского поселения на период 2014-2022 годов</t>
  </si>
  <si>
    <t>Постановление администрации Казинского сельского поселения Павловского муниципального района Воронежской области  от 14.10.2013 г. № 052 "Об утверждении муниципальной программы  развития Казинского сельского поселения на период 2014-2020 годов" (в редакции пост.админ.  от 14.10.2013 г. № 052, от 26.02.2014 № 015, от 30.05.2014 г. № 030, от 28.11.2014 г. № 063, от 26.12.2014 г. № 073, от 05.05.2015 г. № 023, от 01.09.2015 г. № 056, от 03.11.2015 г. № 071, от 25.12.2015 № 102, от 28.12.2015 г. № 103, от 01.04.2016 г. № 042, от 01.12.2016 г. № 131, от 27.12.2016 г. № 143, от 28.12.2016 г. № 144, от 26.01.2017 г. № 007, от 14.11.2017 г. № 061, от 23.01.2018 г. № 008, от 26.12.2018г. № 068), от 02.09.2019г. № 054, от 15.11.2019г. №065, от 24.12.2019 №073)</t>
  </si>
  <si>
    <t>Программа комплексного развития систем коммунальной инфраструктуры Красного сельского поселения</t>
  </si>
  <si>
    <t>Решение Совета народных депутатов Красного сельского поселения от 30.10.2012 г. №157</t>
  </si>
  <si>
    <t>Администрация Красного сельского поселения  Павловского муниципального района Воронежской области</t>
  </si>
  <si>
    <t xml:space="preserve">Программа социально-экономического развития Красного сельского поселения </t>
  </si>
  <si>
    <t>Администрация Красного сельского поселения Павловского муниципального района Воронежской области</t>
  </si>
  <si>
    <t>Программа комплексного развития транспортной инфраструктуры Красного сельского поселения Павловского муниципального района Воронежской области</t>
  </si>
  <si>
    <t>Решение Совета народных депутатов Красного сельского поселения от 28.06.2017 г. №130</t>
  </si>
  <si>
    <t>Решение Совета народных депутатов Ливенского сельского поселения от 18.08.2011 г. № 66 "Об утверждении Программы комплексного развития систем коммунальной инфракструктуры Ливенского сельского поселения Павловского муниципального района Воронежской области на 2011-2034 годы"</t>
  </si>
  <si>
    <t>Администрация Ливенского сельского поселения Павловского муниципального района Воронежской области</t>
  </si>
  <si>
    <t>Решение Совета народных депутатов Ливенского сельского поселения от 08.06.2017 г. №136 "Об утверждении Программы комплексного развития транспортной инфракструктуры Ливенского сельского поселения Павловского муниципального района Воронежской области на 2017- 2030 годы"</t>
  </si>
  <si>
    <t>Решение Совета народных депутатов Ливенского сельского поселения от 01.02.2017 г. №115 "Об утверждении Программы комплексного развития социальной инфракструктуры Ливенского сельского поселения Павловского муниципального района Воронежской области на период с 2017-2021 годы  с перспективой до 2027 года"</t>
  </si>
  <si>
    <t>Социально-экономическое развитие Ливенского сельского поселения</t>
  </si>
  <si>
    <t>Администрация Ливенского  сельского поселения Павловского муниципального района Воронежской области</t>
  </si>
  <si>
    <t>Администрация Лосевского сельского поселения Павловского муниципального района Воронежской области</t>
  </si>
  <si>
    <t xml:space="preserve">Социально-экономическое развитие Лосевского сельского поселения </t>
  </si>
  <si>
    <t>2014-2022</t>
  </si>
  <si>
    <t>Комплексное развитие социальной инфраструктуры Лосевского сельского поселения Павловского муниципального района  Воронежской области на 2017-2030 г.</t>
  </si>
  <si>
    <t xml:space="preserve">Комплексное
развитие транспортной инфраструктуры 
на территории Лосевского сельского 
поселения Павловского муниципального 
района Воронежской области на 2017-2030 
годы
</t>
  </si>
  <si>
    <t>Комплексное развитие систем коммунальной инфраструктуры Лосевского сельского поселения на 2017-2030 года</t>
  </si>
  <si>
    <t>Решение Совета народных депутатов Лосевского сельского поселения от 27.12.2016 г. №105 "Об утверждении Программы комплексного развития систем коммунальной инфраструктуры Лосевского сельского поселения на 2017-2030 года"</t>
  </si>
  <si>
    <t xml:space="preserve">Программа комплексного
развития социальной инфраструктуры 
Песковского сельского поселения
Павловского муниципального района
на 2016-2030 годы
</t>
  </si>
  <si>
    <t>Решение СНД Песковского сельского поселения от 30.01.2017г.  № 99</t>
  </si>
  <si>
    <t xml:space="preserve">Программа комплексного
развития транспортной инфраструктуры 
на территории Песковского сельского 
поселения Павловского муниципального 
района Воронежской области на 2017-2030 
годы
</t>
  </si>
  <si>
    <t>Решение СНД Песковского сельского поселения от 22.06.2017г.  №123</t>
  </si>
  <si>
    <t>Администрация Песковского сельского поселения Павловского муниципального района Воронежской области</t>
  </si>
  <si>
    <t xml:space="preserve">программа
«Социально-экономическое развитие 
Песковского сельского поселения
Павловского муниципального района»
</t>
  </si>
  <si>
    <t xml:space="preserve">Программа
комплексного     развития  систем
коммунальной     инфраструктуры
Петровского сельского поселения 
Павловского муниципального района
Воронежской области  на 2011- 2030 годы
</t>
  </si>
  <si>
    <t>Решение Совета народных депутатов Петровского сельского поселения от 25.09.2012г.  № 149 , решение СНД № 309 от 23.01.2020г " О внесении изменений в решение СНД № 149 от 25.09.2012</t>
  </si>
  <si>
    <t>Администрация Петровского сельского поселения Павловского муниципального района Воронежской области</t>
  </si>
  <si>
    <t xml:space="preserve">Программа комплексного
развития транспортной инфраструктуры 
на территории Петровского сельского 
поселения Павловского муниципального 
района Воронежской области на 2017-2030 
годы
</t>
  </si>
  <si>
    <t>Решение СНД Петровского сельского поселения от 23.06.2017г.  №143</t>
  </si>
  <si>
    <t>Постановление администрации Петровского сельского поселения от 14.11.2013 г.  № 71 , о внесении изменений № 3 от 30.01.2015,№ 77 от 01.12.2015,№134 от 28.11.2016,№84 от 28.09.2016,№ 71 от01.12.2017,№18 от 14.04.2018,№ 57 от 30.10.2018,№ 55 от 23.12.2019</t>
  </si>
  <si>
    <t>Администрация Покровского сельского поселения Павловского муниципального района Воронежской области</t>
  </si>
  <si>
    <t xml:space="preserve"> Комплексное  развитие транспортной инфраструктуры на 2017-2030</t>
  </si>
  <si>
    <t>Решение Совета народных депутатов Покровского сельского поселения № 120 от 21.06.2017</t>
  </si>
  <si>
    <t xml:space="preserve"> Комплексное  развитие социальной инфраструктуры  на 2017-2030</t>
  </si>
  <si>
    <t>Решение Совета народных депутатов Покровского сельского поселения № 96 от 31.01.2017</t>
  </si>
  <si>
    <t>Решение Совета народных депутатов Покровского сельского поселения         № 162 от 30.10.2012</t>
  </si>
  <si>
    <t xml:space="preserve">Социально-экономическое развитие 
Русско-Буйловского сельского поселения
</t>
  </si>
  <si>
    <t>Администрация Русско-Буйловского сельского поселения Павловского муниципального района Воронежской области</t>
  </si>
  <si>
    <t>Постановление администрации Русско-Буйловского сельского поселения Павловского муниципального района Воронежской области от 20.12.2017г. № 75 "Об утверждении муниципальной программы «Формирование современной городской среды Русско-Буйловского сельского поселения на 2018-2023 годы» (в редакции постановлений от 13.08.2018 № 46; 29.10.2019 № 58)</t>
  </si>
  <si>
    <t xml:space="preserve">Комплексное развитие социальной  инфраструктуры Русско-Буйловского  сельского поселения Павловского  муниципального района Воронежской области </t>
  </si>
  <si>
    <t>Решение Совета народных депутатов Русско-Буйловского сельского поселения  от 26.01.2017 № 130"Об утверждении  муниципальной программы «Комплексное развитие социальной  инфраструктуры Русско-Буйловского  сельского поселения Павловского  муниципального района Воронежской области   на период 2017 -2030 годы»</t>
  </si>
  <si>
    <t>Комплексное развитие транспортной  инфраструктуры Русско-Буйловского  сельского поселения Павловского  муниципального района Воронежской области</t>
  </si>
  <si>
    <t>2016-2026</t>
  </si>
  <si>
    <t xml:space="preserve">Комплексное развитие 
коммунальной  инфраструктуры 
Русско-Буйловского  сельского поселения 
Павловского  муниципального района 
Воронежской области
</t>
  </si>
  <si>
    <t xml:space="preserve">Решение Совета народных депутатов Русско-Буйловского сельского поселения  от 29.11.2016 № 109"Об утверждении  муниципальной программы «Комплексное развитие коммунальной  инфраструктуры Русско-Буйловского  сельского поселения Павловского  муниципального района Воронежской области   на период 2016 -2026 годы» </t>
  </si>
  <si>
    <t>2019-2022</t>
  </si>
  <si>
    <t>2017-2022</t>
  </si>
  <si>
    <t>2011-2034</t>
  </si>
  <si>
    <t xml:space="preserve">2017-2030 </t>
  </si>
  <si>
    <t>1.3. Муниципальные программы сельских поселений Павловского муниципального района</t>
  </si>
  <si>
    <t xml:space="preserve"> "Социальная поддержка граждан"</t>
  </si>
  <si>
    <t>"Обеспечение общественного порядка и противодействие преступности"</t>
  </si>
  <si>
    <t>"Защита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объектах"</t>
  </si>
  <si>
    <t>"Развитие культуры"</t>
  </si>
  <si>
    <t xml:space="preserve"> "Развитие и поддержка малого и среднего предпринимательства в Павловском муниципальном районе" </t>
  </si>
  <si>
    <t xml:space="preserve"> "Развитие сельского хозяйства на территории Павловского муниципального района "</t>
  </si>
  <si>
    <t xml:space="preserve"> "Управление муниципальным имуществом"</t>
  </si>
  <si>
    <t xml:space="preserve"> "Содействие развитию муниципальных      образований  и местного самоуправления" </t>
  </si>
  <si>
    <t xml:space="preserve"> "Управление муниципальными финансами, повышение устойчивости бюджетов муниципальных образований Павловского муниципального района"</t>
  </si>
  <si>
    <t>"Профилактика и преодоление социального сиротства "</t>
  </si>
  <si>
    <t xml:space="preserve"> "Развитие физической культуры и спорта"</t>
  </si>
  <si>
    <t xml:space="preserve">2014-2022 </t>
  </si>
  <si>
    <t>2014-2024</t>
  </si>
  <si>
    <t>1.1.13.</t>
  </si>
  <si>
    <t>МП "Развитие молодежной политики"</t>
  </si>
  <si>
    <t>2020-2025</t>
  </si>
  <si>
    <t>Постановление администрации Павловского муниципального района от 14.10.2016 № 425 «Об утверждении муниципальной программы Павловского муниципального района Воронежской области "Профилактика и преодоление социального сиротства" (В ред. пост. от 22.02.2017 № 96; от 29.12.2017 № 1202; от 28.12.2018 № 896; от 22.03.2019 № 167; от 29.11.2019 № 899; от 26.02.2020 № 103; от 07.12.2020 № 811).</t>
  </si>
  <si>
    <t>2017-2023</t>
  </si>
  <si>
    <t>Постановление администрации Павловского муниципального района от 31.12.2013 № 995 «Об утверждении муниципальной программы Павловского муниципального района «Защита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объектах» (В ред. Пост. От 31.12.2014 г. № 938; от 13.03.2015 г. № 211; от 23.12.2015 № 681; от 29.12.2016 № 568; от 15.03.2018 № 155; от 26.07.2018 № 475; от 31.10.2018 № 715; от 29.12.2018 № 902; от 24.10.2019 № 779; от 30.12.2019 № 1005; от 04.06.2020 № 343; от 01.12.2020 № 792, от 28.12.2020 № 910).</t>
  </si>
  <si>
    <t>Постановление администрации Павловского муниципального района от 26.12.2013 № 983 «Об утверждении муниципальной программы «Управление муниципальным имуществом» (В ред. Пост. От 20.11.2014 г. №805; от 29.01.2015 г. № 45; от 25.02.2015 г. № 133; от 10.07.2015 г. № 426; от 16.02.2016 № 51; от 18.02.2016 № 58; от 01.12.2016 № 504; от 30.12.2016 № 576; от 17.02.2017 № 84; от 29.12.2017 № 1205; от 23.10.2018 № 682; от 28.12.2018 № 90; от 20.02.2019 № 83; от 14.11.2019 № 848; от 30.12.2019 №1012; от 02.09.2020 № 563; от 24.11.2020 № 774, от 30.12.2020 №983).</t>
  </si>
  <si>
    <t>Постановление администрации Павловского муниципального района от 18.12.2013 № 950 «Об утверждении муниципальной программы «Содействие развитию муниципальных образований и местного самоуправления» (В ред. пост. от 13.05.2014 г. № 358; от 29.12.2014 г. № 920; от 02.02.2015 г. № 61; от 10.07.2015 г. № 423; от 24.12.2015 № 683; от 25.07.2016 № 297; от 29.12.2016 № 564; от 20.04.2017 № 280; от 05.06.2017 № 410; от 20.06.2017 № 450; от 27.07.2017 № 618; от 28.12.2017 № 1173; от 07.03.2018 № 136; от 27.04.2018 № 251; от 09.07.2018 № 445; от 04.09.2018 № 571; от 19.10.2018 № 677; от 28.12.2018 № 893; от 29.03.2019 № 189; от 25.04.2019 № 264; от 25.07.2019 № 512; от 31.10.2019 № 796; от 27.12.2019 № 993; от 06.04.2020 № 215; от 26.05.2020 № 317; от 25.06.2020 № 367, от 30.12.2020 № 929).</t>
  </si>
  <si>
    <t>Постановление администрации Павловского муниципального района от 27.12.2013 № 990 «Об утверждении муниципальной программы Павловского муниципального района «Развитие культуры, спорта и молодежной политики» (В ред. пост. от 29.04.2014 г. № 336; от 29.12.2014 г. № 918; от 30.12.2014 г. № 929; от 27.02.2015 г. № 142; от 19.02.2016 № 59; от 24.02.2016 № 67; от 29.12.2016 № 567; от 22.02.2017 № 95; от 29.12.2017 № 1201; от 06.03.2018 № 132; от 28.03.2018 № 182; от 17.05.2018 № 291; от 06.11.2018 № 718; от 29.12.2018 № 900; от 19.02.2019 № 78; от 08.05.2019 № 282; от 05.12.2019 № 915; от 30.12.2019 № 1010; от 17.02.2020 № 79; от 06.04.2020 № 217; от 21.05.2020 № 303; от 23.06.2020 № 362, от 29.12.2020 № 928).</t>
  </si>
  <si>
    <t>Постановление администрации Павловского муниципального района от 23.12.2013 № 960 «Об утверждении муниципальной программы «Развитие сельского хозяйства на территории Павловского муниципального района» (В ред. Пост. От 22.12.2014 г. № 902; от 27.01.2015 г. № 39; от 06.03.2015 г. № 206; от 14.09.2015 г. № 515; от 27.04.2016 № 165; от 29.12.2016 № 565; от 30.05.2017 № 399; от 24.11.2017 № 1072; от 07.02.2018 № 62; от 31.10.2018 № 716; от 28.12.2018 № 889; от 25.03.2019 № 169; от 29.11.2019 № 898; от 30.12.2019 № 1011; от 01.04.2020 № 206, от 29.12.2020 №926).</t>
  </si>
  <si>
    <t>Постановление администрации Павловского муниципального района от 15.11.2013 № 860 «Об утверждении муниципальной программы «Управление муниципальными финансами, повышение устойчивости бюджетов муниципальных образований Павловского муниципального района» (В ред. пост. от 07.03.2014 г. № 189;от 11.06.2014 г. № 433; от 21.11.2014 г. № 806; от 29.01.2015 г. № 48; от 03.03.2015 г. № 198; от 22.06.2015 г. № 389; от 25.11.2015 г. № 637; от 31.12.2015 № 705; от 17.02.2016 № 54; от 29.11.2016 № 496; от 29.12.2016 № 575; от 22.02.2017 № 93; от 28.07.2017 № 619; от 07.11.2017 № 998; от 29.12.2017 № 1200; от 26.01.2018 № 37; от 29.05.2018 № 321; от 12.10.2018 № 660; от 29.12.2018 № 899; от 14.02.2019 № 66, от 18.09.2019 № 658; от 23.10.2019 № 778; от 30.12.2019 № 1001; от 25.02.2020 № 102; от 28.08.2020 № 548; от 20.11.2020 № 764, от 29.12.2020 № 927).</t>
  </si>
  <si>
    <t>Постановление администрации Павловского муниципального района от 27.12.2013 № 989 «Об утверждении муниципальной программы «Развитие образования» В ред. пост. от 13.02.2014 г. № 117; от 29.04.2014 г. № 337; от 25.12.2014 г. № 912; от 29.01.2015 г. № 46; от 03.04.2015 г. № 234; от 21.09.2015 г. № 525; от 24.12.2015 № 684; от 20.05.2016 № 185; от 01.09.2017 № 787; от 29.12.2017 № 1204; от 24.05.2018 № 306; от 09.11.2018 № 729; от 05.07.2019 № 472; от 30.12.2019 № 1014; от 30.09.2020 № 656, от 29.12.2020 № 918)</t>
  </si>
  <si>
    <t>Постановление администрации Павловского муниципального района от 14.10.2016 № 425 «Об утверждении муниципальной программы Павловского муниципального района Воронежской области "Профилактика и преодоление социального сиротства" (В ред. пост. от 16.03.2017 № 156; от 29.12.2017 № 1198; от 21.03.2018 № 161; от 08.11.2018 № 722; от 28.12.2018 № 897; от 03.04.2019 № 201; от 30.12.2019 № 999; от 30.03.2020 № 194; от 04.08.2020 № 484, от 29.12.2020 № 919).</t>
  </si>
  <si>
    <t>Постановление администрации Павловского муниципального района от 26.12.2013 № 982 «Об утверждении муниципальной программы «Социальная поддержка граждан»(В ред. Пост. от 30.09.2015 г. № 547, от 29.01.2015 г. № 47; от 16.04.2015 г. № 267; от 11.08.2015 г. № 473; от 27.07.2016 № 308; от 29.12.2016 № 566; от 12.05.2017 № 357; от 28.12.2017 № 1175; от 21.02.2018 № 92; от 19.09.2018 № 605; от 23.10.2018 № 683; от 28.12.2018 № 891; от 09.04.2019 № 216; от 25.10.2019 № 781; от 30.12.2019 № 1000; от 13.03.2020 № 156; от 28.07.2020 № 464, от 28.12.2020 № 907).</t>
  </si>
  <si>
    <t>1.1.14.</t>
  </si>
  <si>
    <t>"Охрана окружающей среды и природные ресурсы"</t>
  </si>
  <si>
    <t>2021-2028</t>
  </si>
  <si>
    <t>1.1.15.</t>
  </si>
  <si>
    <t>«Управление муниципальными финансами, повышение устойчивости бюджетов муниципальных образований Павловского муниципального района Воронежской области»</t>
  </si>
  <si>
    <t>1.1.16.</t>
  </si>
  <si>
    <t>Постановление администрации Павловского муниципального района от 20.10.2020 № 693 "Об утверждении муниципальной программы Павловского муниципального района Воронежской области «Развитие и поддержка малого и среднего предпринимательства, а также физических лиц, применяющих специальный налоговый режим «Налог на профессиональный доход», в Павловском муниципальном районе Воронежской области»</t>
  </si>
  <si>
    <t>«Развитие и поддержка малого и среднего предпринимательства, а также физических лиц, применяющих специальный налоговый режим «Налог на профессиональный доход», в Павловском муниципальном районе Воронежской области»</t>
  </si>
  <si>
    <t>Постановление администрации Павловского муниципального района от 22.10.2020 № 700  "Об утверждении муниципальной программы Павловского муниципального района Воронежской области «Содействие развитию муниципальных образований и местного самоуправления»</t>
  </si>
  <si>
    <t>«Содействие развитию муниципальных образований и местного самоуправления»</t>
  </si>
  <si>
    <t>1.1.17.</t>
  </si>
  <si>
    <t>1.1.18.</t>
  </si>
  <si>
    <t>Постановление администрации Павловского муниципального района от 12.11.2020 № 744 "Об утверждении муниципальной программы Павловского муниципального района Воронежской области «Управление муниципальным имуществом»</t>
  </si>
  <si>
    <t>«Управление муниципальным имуществом»</t>
  </si>
  <si>
    <t>1.1.19.</t>
  </si>
  <si>
    <t>Постановление администрации Павловского муниципального района от 12.11.2020 № 745 "Об утверждении муниципальной программы Павловского муниципального района Воронежской области «Социальная поддержка граждан»</t>
  </si>
  <si>
    <t>«Социальная поддержка граждан»</t>
  </si>
  <si>
    <t>1.1.20.</t>
  </si>
  <si>
    <t>Постановление администрации Павловского муниципального района от 23.11.2020 № 765 "Об утверждении муниципальной программы Павловского муниципального района Воронежской области «Развитие культуры»</t>
  </si>
  <si>
    <t>«Развитие культуры»</t>
  </si>
  <si>
    <t>1.1.21.</t>
  </si>
  <si>
    <t>Постановление администрации Павловского муниципального района от 30.11.2020 № 788 "Об утверждении муниципальной программы Павловского муниципального района Воронежской области «Развитие сельского хозяйства на территории Павловского муниципального района»</t>
  </si>
  <si>
    <t>«Развитие сельского хозяйства на территории Павловского муниципального района»</t>
  </si>
  <si>
    <t>1.1.22.</t>
  </si>
  <si>
    <t>Постановление администрации Павловского муниципального района от 30.11.2020 № 790  "Об утверждении муниципальной программы Павловского муниципального района Воронежской области «Развитие физической культуры и спорта»</t>
  </si>
  <si>
    <t>«Развитие физической культуры и спорта»</t>
  </si>
  <si>
    <t>1.1.23.</t>
  </si>
  <si>
    <t xml:space="preserve">Постановление администрации Павловского муниципального района от 01.12.2020 № 791 "Об утверждении муниципальной программы Павловского муниципального района Воронежской области «Развитие образования» </t>
  </si>
  <si>
    <t xml:space="preserve"> «Развитие образования» </t>
  </si>
  <si>
    <t>1.1.24.</t>
  </si>
  <si>
    <t>Постановление администрации Павловского муниципального района от 01.12.2020 № 794 "Об утверждении муниципальной программы Павловского муниципального района Воронежской области «Защита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объектах»</t>
  </si>
  <si>
    <t>«Защита населения и территории Павловского муниципального района от чрезвычайных ситуаций, обеспечение пожарной безопасности и безопасности людей на водных объектах»</t>
  </si>
  <si>
    <t>1.1.25.</t>
  </si>
  <si>
    <t>Постановление администрации Павловского муниципального района от 02.12.2020 № 795 " Об утверждении муниципальной программы Павловского муниципального района Воронежской области «Обеспечение общественного порядка и противодействие преступности»</t>
  </si>
  <si>
    <t>«Обеспечение общественного порядка и противодействие преступности»</t>
  </si>
  <si>
    <t>2014-2025</t>
  </si>
  <si>
    <t>Постановление администрации Павловского муниципального района от 25.11.2019 № 885 «Об утверждении муниципальной программы Павловского муниципального района Воронежской области "Развитие молодежной политики" (В ред. пост. от 29.07.2020 № 468; от 30.12.2020 № 934).</t>
  </si>
  <si>
    <t>Постановление администрации Павловского муниципального района от 16.12.2013 № 938 «Об утверждении муниципальной программы «Обеспечение общественного порядка и противодействие преступности» (В ред. пост. от 08.05.2014 г. № 356; от 18.07.2014 г. № 522; от 29.12.2014 г. № 917; от 27.01.2015 г. № 40; от 20.02.2015 № 123; от 23.12.2015 № 678; от 11.02.2016 № 45; от 01.11.2016 № 455; от 27.12.2016 № 561; от 21.02.2017 № 88; от 13.09.2017 № 811; от 25.12.2017 №1154; от 20.02.2018 № 88; от 25.10.2018 № 698; от 27.12.2018 № 872; от 19.02.2019 № 82; от 26.11.2019 № 886, от 28.12.2019 №998, от 27.03.2020 № 192, от 13.07.2020 № 421).</t>
  </si>
  <si>
    <t>Постановление администрации Павловского муниципального района от 26.12.2013 № 984 «Об утверждении муниципальной программы «Развитие и поддержка малого и среднего предпринимательства в Павловском муниципальном районе» (В ред. Пост. От 14.11.2014 г. № 781; от 27.02.2015 г. № 140; от 11.09.2015 г. № 513; от 23.11.2015 г. № 629; от 04.03.2016 № 83; от 30.08.2016 № 353; от 27.09.2016 № 396; от 27.12.2016 № 562; от 27.02.2017 № 97; от 15.08.2017 № 705; от 28.12.2017 № 1174; от 20.02.2018 № 89; от 15.03.2018 № 157; от 13.08.2018 № 534; от 30.10.2018 № 705; от 29.12.2018 № 901; от 09.04.2019 № 219; от 12.11.2019 № 839; от 30.12.2019 № 1013; от 26.03.2020 № 184; от 26.06.2020 № 382, от 25.12.2020 № 890).</t>
  </si>
  <si>
    <t>Обеспечение доступным и комфортным жильем и коммунальными услугами населения городского поселения – город Павловск на 2014-2023 годы</t>
  </si>
  <si>
    <t>2014-2023</t>
  </si>
  <si>
    <t xml:space="preserve">Администрация городского поселения – город Павловск Павловского муниципального района Воронежской области, КУ г.п.г. Павловск «Управление городского хозяйства»      </t>
  </si>
  <si>
    <t>Эффективная власть городского поселения - город Павловск Павловского муниципального района Воронежской области на 2014 - 2024 годы</t>
  </si>
  <si>
    <t>Постановление администрации городского поселения - город Павловск от 10.12.2013 г.      № 374 «Об утверждении муниципальной программы «Эффективная власть городского поселения - город Павловск Павловского муниципального района Воронежской области на 2014 – 2024 годы»; (В ред.пост.  от 30.01.2014 г. № 047, от 30.06.2014 г. № 185, от 10.10.2014 г. № 328, от 31.12.2014 г. № 424,от 09.02.2015 г. № 035, от 31.12.2015 г. № 686, от 08.02.2016 №047; от 26.10.2016 № 618; от 30.12.2016 №724; от 20.06.2017 г. № 265, от 02.10.2017 г. № 459; от 29.12.2017 г. № 626, от 21.02.2018 г. №077, от 18.06.2018 г. №275, от 19.11.2018 г. № 607, от 28.12.2018 г., от 21.02.2019 г. № 073, от 27.05.2019 г. № 255, от 05.08.2019 г. №398, от 27.12.2019г. №627; от 28.02.2020г. №057; от 30.12.2020г. № 554)</t>
  </si>
  <si>
    <t>Администрация городского поселения – город Павловск Павловского муниципального района Воронежской области</t>
  </si>
  <si>
    <t>Постановление администрации городского поселения – город Павловск от 10.12.2013 г. № 372 «Об утверждении муниципальной программы «Обеспечение доступным и комфортным жильем и коммунальными услугами населения городского поселения – город Павловск Павловского муниципального района Воронежской области на 2014-2023 годы» (В ред. пост. от 30.01.2014 г. № 045; 24.02.2014 г. № 070; 25.04.2014 г. № 132; 31.12.2014 г. № 422; 10.03.2015 г. № 074; 21.05.2015 г. № 160; 09.10.2015 г. № 468; 16.12.2015 г. № 616; от 03.10.2016 № 582; от 30.12.2016 № 719, от 06.03.2017 г., от 29.12.2017 г. № 625, от 21.02.2018 г. №076, от 18.06.2018 г. №276, от 27.11.2018 г. №623, от 28.12.2019 г. №629; от 28.02.2020г. № 060; №560 от 30.12.2020г.)</t>
  </si>
  <si>
    <t>«Развитие транспортной системы на территории городского поселения – город Павловск Павловского муниципального района Воронежской области на 2014-2023 годы»</t>
  </si>
  <si>
    <t>Постановление  администрации городского поселения городского поселения город Павловск №375 от10.12.2013 г «Развитие транспортной системы на территории городского поселения – город Павловск Павловского муниципального района Воронежской области на 2014-2023 годы» (В ред. пост. №041 от 30.01.2014 г; №073 от 24.02.2014 г.; №189 от30.06.2014 г, № 326 от 10.10.2014 г.; № 425 от 31.12.2014 г., №034 от 09.02.2015 г.; №151 от 18.05.2015г., №593 от 04.12.2015г.; №695 от 31.12.2015г.; от 12.08.2016 № 489; от 30.08.2016 № 536; от 30.12.2016 № 722, от 29.12.2017 г. № 631, от 21.02.2018 г. №080, от 05.06.2018 г. №236, от 18.06.2018г. №277, от 25.12.2018 г. №706, от 21.02.2019г. №076, от 31.05.2019г. №260, от 09.08.2019 г. №417, от 28.12.2019 г. №630; от 28.02.2020г. №062; №559 от 30.12.2020г.)</t>
  </si>
  <si>
    <t>Обеспечение градостроительной деятельности на территории городского поселения – город Павловск Павловского муниципального района Воронежской области на 2014-2025 годы</t>
  </si>
  <si>
    <t>Постановление администрации городского поселения город Павловск Павловского муниципального района Воронежской области от 10.12.2013г. №376 «Об утверждении муниципальной программы «Обеспечение градостроительной деятельности на территории городского поселения – город Павловск Павловского муниципального района Воронежской области на 2014-2025 годы» (В ред. пост. от от 30.01.2014г. №042, от 03.03.2014г. №081, от 25.04.2014г. №133, от 30.06.2014г. №184, от 31.12.2014г. № 426, от 09.02.2015г. №036, от 31.12.2015г. № 671; от 19.04.2016 № 229; от 13.10.2016 № 597; от 30.12.2016 № 723, от 13.10.2016 № 597; от 30.12.2016 № 723, от 29.06.2017 г. № 300, от 06.10.2017 г. № 468, от 29.12.2017 г. № 627, от 21.02.2018 г. №078, от 05.06.2018г. №235, от 18.06.2018 г. №280, от 26.12.2018 г. №729, от 21.02.2019 г. № 075, от 30.05.2019г. №259, от 22.08.2019 г. №433, от 28.12.2019 г. №634; от 28.02.2020г. № 059; №555 от 30.12.2020г.)</t>
  </si>
  <si>
    <t>Формирование современной городской среды на территории городского поселения – город Павловск на 2018-2024 годы</t>
  </si>
  <si>
    <t xml:space="preserve">2018-2024 </t>
  </si>
  <si>
    <t xml:space="preserve">Постановление администрации городского поселения город Павловск Павловского муниципального района Воронежской области от 21.10.2017 г. № 513 «Об утверждении муниципальной программы городского поселения - город Павловск "Формирование современной городской среды на территории городского поселения - город Павловск на 2018-2024 годы" (В ред. пост. от от 21.02.2018 г. №075, от 18.06.2018 г. №281, от 16.11.2018 г. №605, от 12.12.2018 г. №652, от 26.12.2018 г. №730, от 21.02.2019 г. №074, от 29.05.2019 г. №258, от 09.08.2019 г. №415, от 28.12.2019г. №635; от 28.02.2020г. №056; №556 от 30.12.2020г.)
</t>
  </si>
  <si>
    <t>Использование и охрана земель на территории городского поселения - город Павловск Павловского муниципального района Воронежской области на 2019-2024 годы</t>
  </si>
  <si>
    <t>2019-2024</t>
  </si>
  <si>
    <t xml:space="preserve">Администрация городского поселения – город Павловск Павловского муниципального района Воронежской области, КУ г.п.г. Павловск «Управление городского хозяйства»  </t>
  </si>
  <si>
    <t>1.2.8.</t>
  </si>
  <si>
    <t>от 05.04.2019г. № 175 "Об утверждении муниципальной программы «Использование и охрана земель на территории городского поселения - город Павловск Павловского муниципального района Воронежской области на 2019-2024 годы»</t>
  </si>
  <si>
    <t xml:space="preserve">«Безопасность городского поселения – город Павловск Павловского муниципального района Воронежской области на 2014 – 2023 годы» </t>
  </si>
  <si>
    <t>Постановление администрации городского поселения – город Павловск от 10.12.2013г.
 № 371 «Об утверждении муниципальной программы «Безопасность городского поселения – город Павловск Павловского муниципального района Воронежской области на 2014 – 2023 годы»  (В ред. пост. от 30.01.2014 г. от № 044, от 24.02.2014 г. № 069, 03.04.2014 г. № 105, от 30.06.2014 г. № 186, от 31.12.2014 г. № 421, от 25.02.2015 г. № 063, от 21.05.2015 г. № 159, 29.07.2015 г. № 293, от 31.12.2015 г. № 698, от 31.10.2016 г. № 632, от 30.12.2016 г. № 721, от 28.03.2017 г. № 106, от 30.06.2017 г. № 310, от 29.12.2017 г. № 630, от 21.02.2018 г. №079, от 18.06.2018г. №278, от 28.11.2018 г. №624, от 25.12.2018г. №705, от 09.08.2019г. №418, от 28.12.2019 г. №631 ; от 28.02.2020г. № 081; №557 от 30.12.2020г.)</t>
  </si>
  <si>
    <t>«Благоустройство городского поселения – город Павловск Павловского муниципального района Воронежской области на 2014-2023 годы»</t>
  </si>
  <si>
    <t>2014-2023 годы</t>
  </si>
  <si>
    <r>
      <t>от 10.12.2013 г.  № 373 «Об утверждении муниципальной программы «Благоустройство городского поселения – город Павловск Павловского муниципального района Воронежской области на 2014-2023 годы»   (в ред. № 046 от 30.01.2014 г.; № 071 от 24.02.2014 г.; № 187 от 30.06.2014 г.; № 327 от 10.10.2014 г.; № 423 от 31.12.2014 г.; № 037 от 09.02.2015 г.; № 161 от 21.05.2015 г.; № 294 от 29.07.2015 г.; № 414 от 21.09.2015 г.; № 464 от 07.10.2015 г.; № 495 от 23.10.2015 г.; № 519 от 09.11.2015 г.; № 602 от 14.12.2015 г.; № 660 от 30.12.2015 г.; № 696 от 31.12.2015 г.; от 30.12.2016 г. № 720, от 30.06.2017 г. № 308, от 29.12.2017 г. № 629, от 22.01.2018г. №026, от 21.02.2018 г. №081, от 18.06.2018 г. №279, от 25.12.2018 г. №707, от 21.02.2019 г. №077, от 31.05.2019 г. №261, от 09.08.2019г. №416,</t>
    </r>
    <r>
      <rPr>
        <sz val="9"/>
        <rFont val="Times New Roman"/>
        <family val="1"/>
        <charset val="204"/>
      </rPr>
      <t xml:space="preserve"> от 28.12.2019 г. №63</t>
    </r>
    <r>
      <rPr>
        <sz val="9"/>
        <color theme="1"/>
        <rFont val="Times New Roman"/>
        <family val="1"/>
        <charset val="204"/>
      </rPr>
      <t>2; от 28.02.2020г. № 058; №558 от 30.12.2020г.)</t>
    </r>
  </si>
  <si>
    <t xml:space="preserve"> "Развитие образования"
</t>
  </si>
  <si>
    <t>Постановление администрации Александро-Донского сельского поселения Павловского муниципального района Воронежской области  от 15.11.2013 г. № 089 "Об утверждении муниципальной программы "Социально-экономическое развитие Александро-Донского сельского поселения" (в редакции постановлений администрации Александро-Донского  сельского поселения от 20.02.2015 г. № 03, от04.12.2015 г. № 110,  от 14.11.2017  г. № 58, от 31.10.2018 г. № 56, от 13.03.2019 г. № 13, от 19.12.2019 г. № 81)</t>
  </si>
  <si>
    <t>Администрация Александро-Донского сельского поселения</t>
  </si>
  <si>
    <t>Постановление администрации Александро-Донского сельского поселения Павловского муниципального района Воронежской области от 21.12.2017 г. № 67 "Об утверждении муниципальной программы "Формирование современной городской среды Александро-Донскогог сельского поселения на 2018-2023 годы" (в редакции постановлений администрации Александро-Донского сельского поселения от 01.06.2018 г. № 33, от 01.11.2019 г. № 73, от 02.11.2020 г. № 45)</t>
  </si>
  <si>
    <t>Решение Совета народных депутатов Александро-Донского сельского поселения от 24.08.2011 г. № 089 "Об утверждении Программы комплексного развития систем коммунальной инфраструктуры Александро-Донского сельского поселения Павловского муниципального района Воронежской области на 2012 - 2030 г.г."</t>
  </si>
  <si>
    <t>Решение Совета народных депутатов Александро-Донского сельского поселения от 23.07.2017 г. №  100 "Об утверждении Программы комплексного развития социальной инфраструктуры Александро-Донского сельского поселения Павловского муниципального района на 2017 - 2030 г.г."</t>
  </si>
  <si>
    <t xml:space="preserve">Решение Совета народных депутатов Александро-Донского сельского поселения от 20.06.2017 г. №  122 "Об утверждении Программы комплексного развития транспортной инфраструктуры Александро-Донского сельского поселения Павловского муниципального района Воронежской области на 2017 - 2030 г.г." </t>
  </si>
  <si>
    <t>Постановление администрации Александро-Донского сельского поселения Павловского муниципального района Воронежской области от 11.11.2020 г. № 48 "Об утверждении муниципальной программы Александро-Донского сельского поселения Павловского муниципального района "Социально-экономическое развитие Александро-Донского сельского поселения"</t>
  </si>
  <si>
    <t>Постановление администрации Александровского сельского поселения Павловского муниципального района Воронежской области  от 14.11.2013 г. № 48 "Об утверждении муниципальной программы "Социально-экономическое развитие Александровского сельского поселения" (в редакции пост. адм. от 31.03.2014 г. №12, 26.01.2015 г. № 2, от 28.09.2015 № 47, от 30.11.2015 №71, от 25.01.201 6г. №1, от 30.11.2016 №106, от 23.01.2017 №1, от 13.11.2017 №13, от 19.01.2018 №2, от 31.10.2018 №45, от 23.12.2019 №41, от 30.12.2020 № 42)</t>
  </si>
  <si>
    <t xml:space="preserve">Формирование современной городской среды  Александровского
сельского поселения» на 2018-2024 годы
</t>
  </si>
  <si>
    <t>Постановление администрации Воронцовского сельского поселения Павловского муниципального района Воронежской области  от 14.11.2013 г. № 097 "Об утверждении муниципальной программы "Социально-экономическое развитие Воронцовского сельского поселения" (в редакции постановлений администрации Воронцовского  сельского поселения от 05.02.2015 г. № 05, от 23.11.2015 г. № 134, от 15.01.2016 г. № 9, от 23.11.2016 г. № 183, от 13.11.2017  г. № 98, от 02.02.2018 г. № 11, от 11.10.2018 г. № 114; от 24.10.2018 № 119; от 22.01.2019 г. № 2, от 23.10.2019 г. № 75; от 23.12.2020 № 87)</t>
  </si>
  <si>
    <t>Формирование современной городской среды Воронцовского сельского поселения на 2018-2024 годы</t>
  </si>
  <si>
    <t>Постановление администрации Воронцовского сельского поселения Павловского муниципального района Воронежской области от 08.12.2017 г. № 109 "Об утверждении муниципальной программы "Формирование современной городской среды Воронцовскогог сельского поселения на 2018-2023 годы" (в редакции постановлений администрации Воронцовского сельского поселения от 15.05.2018 г. № 35, от 11.10.2018 г. № 114; от 16.10.2019 г. № 62; от 13.04.2020 г. № 32)</t>
  </si>
  <si>
    <t>Комплексное развитие сельской территории муниципального образования Воронцовское сельское поселение Павловского муниципального района Воронежской области на 2021-2026 годы"</t>
  </si>
  <si>
    <t>Постановление администрации Воронцовского сельского посления Павловского муниципального района Воронежской области от 20.05.2020 № 43 "Об утверждении муниципальной программы "Комплексное развитие сельской территории муниципального образования Воронцовско сельское поселение Павловского муниципального района Воронежской области на 2021 -2026 годы</t>
  </si>
  <si>
    <t>Постановление администрации Воронцовского сельского поселения Павловского муниципального района Воронежской области  от 02.11.2020 г. № 78 "Об утверждении муниципальной программы Воронцовского сельского поселения Павловского муниципального района"Социально-экономическое развитие Воронцовского сельского поселения"</t>
  </si>
  <si>
    <t>Постановление администрации Гаврильского сельского поселения Павловского муниципального района Воронежской области от 11.12.2020 № 49 "Об утверждении муниципальной программы "Социально-экономическое развитие Гаврильского сельского поселения на 2021-2028 годы"</t>
  </si>
  <si>
    <t xml:space="preserve">Администрация Гаврильского сельского поселения </t>
  </si>
  <si>
    <t>Постановление администрации Гаврильского сельского поселения Павловского муниципального района Воронежской области от 01.11.2019 №39 "Об утверждении муниципальной программы "Комплексное развитие сельских территорий муниципального образования Гаврильское сельское поселение Павловского муниципального района на 2020-2022 годы и на период до 2025 года" (в редакции постановления от 12.12.2019 г. №47, от 25.05.2020 г. № 34)</t>
  </si>
  <si>
    <t>Администрация муниципального образования Гаврильское сельское поселение</t>
  </si>
  <si>
    <t>Постановление администрации Елизаветовского сельского поселения Павловского муниципального района Воронежской области от 02.12.2020 № 49 "Об утверждении муниципальной программы "Социально-экономическое развитие Елизаветовского сельского поселения"</t>
  </si>
  <si>
    <t>Решение Совета народных депутатов Елизаветовского сельского послеения от 27.01.2017 № 105</t>
  </si>
  <si>
    <t>Администрация Елизаветовского сельского поселения Павловского муниципального района</t>
  </si>
  <si>
    <t xml:space="preserve"> Постановление администрации Ерышевского сельского поселения Павловского муниципального района Воронежской области  от 15.10.2020 г. № 030 «Об утверждении муниципальной программы
«Социально- экономическое     развитие Ерышевского  сельского поселения» </t>
  </si>
  <si>
    <t xml:space="preserve">Постановление администрации Ерышевского сельского поселения Павловского муниципального района Воронежской области от 08.05.2020 № 018 "Об утверждении муниципальной программы «Комплексное развитие сельской территории  муниципального образования Ерышевское  сельское  поселение  Павловского муниципального района Воронежской области на 2021-2026 годы». 
</t>
  </si>
  <si>
    <t>Постановление администрации Красного сельского поселения Павловского муниципального района Воронежской области от 11.12.2020 г. № 44</t>
  </si>
  <si>
    <t xml:space="preserve">Постановление администрации Ливенского сельского поселения Павловского муниципального района Воронежской области  от 14.10.2013 № 48 "Об утверждении муниципальной программы "Социально-экономическое развитие Ливенского сельского поселения" </t>
  </si>
  <si>
    <t xml:space="preserve">Комплексное развитие сельской территории   муниципального образования Ливенское сельское поселение Павловского муниципального района Воронежской области на 2021 -  2026 года </t>
  </si>
  <si>
    <t xml:space="preserve">Постановление администрации Ливенского сельского поселения Павловского муниципального района Воронежской области  от 26.06.2020 г. № 29 </t>
  </si>
  <si>
    <t>Администрация Ливенского сельского поселения</t>
  </si>
  <si>
    <t>Постановление администрации Лосевского сельского поселения от 20.12.2017 г. №68 "Об утверждении муниципальной программы Лосевского сельского поселения "Формирование современной городской среды" на 2018-2023 годы (в ред. пост. от 20.12.2017 № 68; 01.06.2018 №34; от 28.10.2019 № 66, от 17.11.2020 № 43)</t>
  </si>
  <si>
    <t>Постановление администрации Лосевского сельского поселения от 21.11.2013 г. №107 "Об утверждении муниципальной программы "Социально-экономическое развитие Лосевского сельского поселения", ( в редакции постановлений от 10.12.2015 №119,  от 26.02.2016 № 27,  29.11.2019 №161, от 22.02.2017 № 14, от 05.12.2017 №64, от 23.04.2018 г. № 23;  от 06.11.2018 года № 63; от 22.03.2019 № 23, от 27.05.2019 № 32)</t>
  </si>
  <si>
    <t>Решение Совета народных депутатов Лосевского сельского поселения от 25.12.2017 №188 "Об утверждении Программы комплексного развития социальной инфраструктуры Лосевского сельского поселения Павловского муниципального района  Воронежской области на 2017-2030 г.</t>
  </si>
  <si>
    <t xml:space="preserve">Решение Совета народных депутатов Лосевского сельского поселения от 11.09.2017 г. №163 "Об утверждении Программы комплексного
развития транспортной инфраструктуры 
на территории Лосевского сельского 
поселения Павловского муниципального 
района Воронежской области на 2017-2030 
годы" (изм. от 28.06.2018 № 229)
</t>
  </si>
  <si>
    <t>Администрация Лосевского сельского поселения</t>
  </si>
  <si>
    <t>Постановление администрации Песковского сельского поселения от 26.02.2014 г.  № 02 "Об утверждении муниципальной программы "Социально-экономическое развитие Песковского сельсого поселения Павловского муниципального района" ( в редакции пост. админ. от 20.01.2015 № 03; от 21.12.2015 № 79; от 29.11.2016 № 121; от 16.02.2017 № 06; от 29.12.2017 № 46; от 24.04.2018 № 16; от 31.10.2018 № 37; от 25.12.2018 № 52; от 08.11.2019 г. № 49; от 23.12.2019 г. № 55)</t>
  </si>
  <si>
    <t>Постановление администрации Песковского сельского поселения от 30.10.2020 г.  № 33 "Об утверждении муниципальной программы "Социально-экономическое развитие Песковского сельсого поселения Павловского муниципального района" ( в редакции пост. админ. от 29.12.2020 № 39</t>
  </si>
  <si>
    <t xml:space="preserve">Комплексное развитие сельской территории   муниципального образования Песковское сельское поселение Павловского муниципального района Воронежской области на 2020 - 2022 годы и на период до 2025 года» </t>
  </si>
  <si>
    <t xml:space="preserve">Постановление администрации Песковского сельского поселения от 21.05.2020 № 21 </t>
  </si>
  <si>
    <t xml:space="preserve">Администарция Песковского сельского поселения </t>
  </si>
  <si>
    <t xml:space="preserve">Формирование современной городской среды Петровского сельского поселения на 2018-2023 годы
</t>
  </si>
  <si>
    <t xml:space="preserve">Постановление администрации Петровского сельского поселения от 18.12.2017г.  № 77 ( в ред. пост. от 01.06.2018 г. № 33; от 22.10.2019 г. № 48 </t>
  </si>
  <si>
    <t>Постановление администрации Петровского сельского поселения от 11.11.2020 № 36</t>
  </si>
  <si>
    <t>Постановление администрации Петровского сельского послеения от 15.11.2019 № 53</t>
  </si>
  <si>
    <t>Постановление администрации Покровского сельского поселения Павловского муниципального района Воронежской области  от 16.11.2020 г. № 39 "Об утверждении муниципальной программы "Социально-экономическое развитие Покровского сельского поселения"</t>
  </si>
  <si>
    <t>Комплексное развитие коммунальной инфраструктуры  Покровского сельского поселения на 2012-2030</t>
  </si>
  <si>
    <t xml:space="preserve"> Комплексное развитие сельской территории  муниципального образования Покровское  сельское  поселение  Павловского муниципального района Воронежской области  на 2020-2025 годы» </t>
  </si>
  <si>
    <t>Постановление администрации Покровского сельского поселения Павловского муниципального района Воронежской области  от 11.11.2019 г. № 46 ( в ред.пост. от 21.05.2020 № 23)</t>
  </si>
  <si>
    <t xml:space="preserve">Решение Совета народных депутатов Русско-Буйловского сельского поселения  от 23.08.2016 № 83"Об утверждении  муниципальной программы ««Комплексное развитие транспортной инфраструктуры Русско-Буйловского сельского поселения Павловского муниципального района Воронежской области на 2016-2026 годы" </t>
  </si>
  <si>
    <t>Комплексное развитие сельских территорий муниципального образования  Русско-Буйловское сельское поселение Павловского муниципального района Воронежской  области на 2020-2022 годы и на период до 2025 года</t>
  </si>
  <si>
    <t xml:space="preserve">Постановление администрации Русско-Буйловского сельского поселения  от 21.05.2020 № 28"Об утверждении  муниципальной программы «Комплексное развитие сельских территорий муниципального образования  Русско-Буйловское сельское поселение Павловского муниципального района Воронежской  области на 2020-2022 годы и на период до 2025 года» </t>
  </si>
  <si>
    <t>1.3.1</t>
  </si>
  <si>
    <t>1.3.2</t>
  </si>
  <si>
    <t>1.3.3</t>
  </si>
  <si>
    <t>1.3.4</t>
  </si>
  <si>
    <t>1.3.5</t>
  </si>
  <si>
    <t>1.3.6</t>
  </si>
  <si>
    <t>Постановление администрации Александровского сельского поселения   от 19.12.2017 г. № 59 "Об утверждении    муниципальной программы  «Формирование современной городской среды  Александровского
сельского поселения на 2018-2024 годы», (в редакции постановлений адм. от 30.05.2018 № 27; от 21.10.2019 № 34;  от 25.11.2020 № 36)</t>
  </si>
  <si>
    <t>2021-2026</t>
  </si>
  <si>
    <t>2016-2025</t>
  </si>
  <si>
    <t>1.3.7</t>
  </si>
  <si>
    <t>1.3.8</t>
  </si>
  <si>
    <t>1.3.9</t>
  </si>
  <si>
    <t>1.3.10</t>
  </si>
  <si>
    <t>1.3.11</t>
  </si>
  <si>
    <t>1.3.12</t>
  </si>
  <si>
    <t>1.3.13</t>
  </si>
  <si>
    <t>1.3.14</t>
  </si>
  <si>
    <t>1.3.15</t>
  </si>
  <si>
    <t>1.3.16</t>
  </si>
  <si>
    <t>1.3.17</t>
  </si>
  <si>
    <t>1.3.18</t>
  </si>
  <si>
    <t>1.3.19</t>
  </si>
  <si>
    <t>1.3.20</t>
  </si>
  <si>
    <t>1.3.21</t>
  </si>
  <si>
    <t>1.3.22</t>
  </si>
  <si>
    <t>1.3.23</t>
  </si>
  <si>
    <t>1.3.24</t>
  </si>
  <si>
    <t>1.3.25</t>
  </si>
  <si>
    <t>1.3.26</t>
  </si>
  <si>
    <t>1.3.27</t>
  </si>
  <si>
    <t>1.3.28</t>
  </si>
  <si>
    <t>1.3.29</t>
  </si>
  <si>
    <t>1.3.30</t>
  </si>
  <si>
    <t>1.3.31</t>
  </si>
  <si>
    <t>1.3.32</t>
  </si>
  <si>
    <t>1.3.33</t>
  </si>
  <si>
    <t>1.3.34</t>
  </si>
  <si>
    <t>1.3.35</t>
  </si>
  <si>
    <t>1.3.36</t>
  </si>
  <si>
    <t>1.3.37</t>
  </si>
  <si>
    <t>1.3.38</t>
  </si>
  <si>
    <t>1.3.39</t>
  </si>
  <si>
    <t>1.3.40</t>
  </si>
  <si>
    <t>1.3.41</t>
  </si>
  <si>
    <t>1.3.42</t>
  </si>
  <si>
    <t>1.3.43</t>
  </si>
  <si>
    <t>1.3.44</t>
  </si>
  <si>
    <t>1.3.45</t>
  </si>
  <si>
    <t>1.3.46</t>
  </si>
  <si>
    <t>1.3.47</t>
  </si>
  <si>
    <t>1.3.48</t>
  </si>
  <si>
    <t>1.3.49</t>
  </si>
  <si>
    <t>1.3.50</t>
  </si>
  <si>
    <t>1.3.51</t>
  </si>
  <si>
    <t>1.3.52</t>
  </si>
  <si>
    <t>1.3.53</t>
  </si>
  <si>
    <t>1.3.54</t>
  </si>
  <si>
    <t>1.3.55</t>
  </si>
  <si>
    <t>1.3.56</t>
  </si>
  <si>
    <t>1.3.57</t>
  </si>
  <si>
    <t>1.3.58</t>
  </si>
  <si>
    <t>1.3.59</t>
  </si>
  <si>
    <t>1.3.60</t>
  </si>
  <si>
    <t>1.3.61</t>
  </si>
  <si>
    <t>1.3.62</t>
  </si>
  <si>
    <t>1.3.63</t>
  </si>
  <si>
    <t>1.3.64</t>
  </si>
  <si>
    <t>1.3.65</t>
  </si>
  <si>
    <t>1.3.66</t>
  </si>
  <si>
    <t>1.3.67</t>
  </si>
  <si>
    <t>1.3.68</t>
  </si>
  <si>
    <t>1.3.69</t>
  </si>
  <si>
    <t>1.3.70</t>
  </si>
  <si>
    <t>1.3.71</t>
  </si>
  <si>
    <t>1.3.72</t>
  </si>
  <si>
    <t>1.3.73</t>
  </si>
  <si>
    <t>1.3.74</t>
  </si>
  <si>
    <t>1.3.75</t>
  </si>
  <si>
    <t xml:space="preserve">Постановление администрации Русско-Буйловского сельского поселения Павловского муниципального района Воронежской области от 12.11.2013г. № 045 "Об утверждении муниципальной программы «Социально-экономическое развитие Русско-Буйловского сельского поселения» 
</t>
  </si>
  <si>
    <t xml:space="preserve">Постановление администрации Русско-Буйловского сельского поселения Павловского муниципального района Воронежской области от 05.12.2013г. № 099 "Об утверждении муниципальной программы «Социально-экономическое развитие Русско-Буйловского сельского поселения» (в редакции постановлений от 24.02.2014 № 03; 23.04.2014 № 26; 25.02.2015 № 03; 08.04.2015 № 07; 21.07.2015 № 32; 15.12.2015 № 71; 25.02.2016 № 29; 30.05.2016 № 57; 29.07.2016 № 82;  07.11.2016 № 141; 13.02.2017 № 12; 22.12.2017 № 78; 01.03.2018 № 20; 01.11.2018г. № 58; 15.02.2019 № 08; 23.12.2019 № 71; 02.03.2020 г №13)
</t>
  </si>
  <si>
    <t>Постановление администрации Покровского сельского поселения Павловского муниципального района Воронежской области  от 15.11.2013 г. № 49 "Об утверждении муниципальной программы "Социально-экономическое развитие Покровского сельского поселения" (в редакции постановлений администрации Покровского  сельского поселения от 29.04.2014 г. № 20;  от 11.06.2014г. № 25; от 02.12.2014 г. №50; от 21.01.2015 г. №3; от 01.12.2015 г. №66; от 21.01.2015 г. №1; от 30.08.2016 г. №72; от 01.12.2016 г. № 122; от 21.04.2017 г. №14; от 15.11.2017 г. № 44; от 22.01.2018 г. №1; от 24.04.2018 г. № 13; от 01.11.2018 г. №37; от 21.11.19 г. № 49, от 01.04.2020 № 15)</t>
  </si>
  <si>
    <t xml:space="preserve"> "Комплексное развитие сельских территорий муниципального образования Петровское сельское поселение Павловского муниципального района Воронежской области на 2020-2022 годы  на период до 2025 года</t>
  </si>
  <si>
    <t xml:space="preserve">«Социально-экономическое развитие 
Петровского сельского поселения
Павловского муниципального района»
</t>
  </si>
  <si>
    <t>"Комплексное развитие сельских территорий муниципального образования Гаврильское сельское поселение Павловского муниципального района на 2020-2022 годы и на период до 2025 года"</t>
  </si>
  <si>
    <t>"Использование и охрана земель на территории Гаврильского сельского поселения Павловского муниципального района Воронежской области на 2019-2022 годы"</t>
  </si>
  <si>
    <t xml:space="preserve">Постановление администрации Ерышевского сельского поселения Павловского муниципального района Воронежской области от 21.12.2013 № 052 "Об утверждении муниципальной программы "Социально-экономическое развитие Ерышевское сельского поселения"(в редакции пост. (В ред. пост. от 24.06.2014 г. № 011; от 29.12.2014 г. № 045; от 29.04.2015 № 009; от 29.01.2016 № 002; от 01.06.2016 № 032;от 30.09.2016 № 058; от 22.111.2016 № 096; от 27.09.2017 № 033; от 01.12.2017 № 038; от 21.01.2018 № 002; от 09.04.2018 № 011; от 07.11.2018 № 043; от 24.01.2019 № 002; от 12.11.2019 № 029; от 09.04.2020 № 015, от 11.12.2020 № 49) </t>
  </si>
  <si>
    <t>Программа комплексного развития социальной инфраструктуры Елизаветовского сельского поселения Павловского муниципального района на 2017-2030 годы</t>
  </si>
  <si>
    <t>Постановление администрации Павловского муниципального района от 29.09.2020 № 648 "Об утверждении муниципальной программы Павловского муниципального района Воронежской области «Управление муниципальными финансами, повышение устойчивости бюджетов муниципальных образований Павловского муниципального района Воронежской области»</t>
  </si>
  <si>
    <t>Постановление администрации Павловского муниципального района Воронежской области от 02.12.2020 №796 "Об утверждении муниципальной программы Павловского муниципального района Воронежской области «Охрана окружающей среды и природные ресурсы»</t>
  </si>
  <si>
    <t>Программа комплексного развития систем коммунальной инфраструктуры Александро-Донского сельского поселения Павловского муниципального района Воронежской области на 2012 - 2030 г.г</t>
  </si>
  <si>
    <t>Программа комплексного развития социальной инфраструктуры Александро-Донского сельского поселения Павловского муниципального района на 2017 - 2030 г.г.</t>
  </si>
  <si>
    <t>Программа комплексного развития транспортной инфраструктуры Александро-Донского сельского поселения Павловского муниципального района Воронежской области на 2017 - 2030 г.г.</t>
  </si>
  <si>
    <t xml:space="preserve">Программа комплексного
развития социальной инфраструктуры 
Александровского  сельского поселения
Павловского муниципального района на 2017-2030 годы
</t>
  </si>
  <si>
    <t xml:space="preserve">Программа
комплексного     развития  систем
коммунальной     инфраструктуры
Александровского сельского поселения 
Павловского муниципального района
Воронежской области  на 2012- 2030 годы </t>
  </si>
  <si>
    <t>Программа комплексного развития систем коммунальной инфраструктуры Воронцовского сельского поселения Павловского муниципального района Воронежской области на 2012 - 2030 г.г.</t>
  </si>
  <si>
    <t>Программа комплексного развития социальной инфраструктуры Воронцовского сельского поселения Павловского муниципального района на 2017 - 2030 г.г.</t>
  </si>
  <si>
    <t>Программа комплексного развития транспортной инфраструктуры Воронцовского сельского поселения Павловского муниципального района Воронежской области на 2017 - 2030 г.г</t>
  </si>
  <si>
    <t xml:space="preserve">Программа комплексного развития сельской территории  муниципального образования Ерышевское  сельское  поселение  Павловского муниципального района Воронежской области  на 2021-2026 годы
</t>
  </si>
  <si>
    <t>Программа комплексного развития систем коммунальной инфракструктуры Ливенского сельского поселения Павловского муниципального района Воронежской области на 2011-2034 годы</t>
  </si>
  <si>
    <t>Программа комплексного развития транспортной инфракструктуры Ливенского сельского поселени Павловского муниципального района Воронежской области на 2017- 2030 годы</t>
  </si>
  <si>
    <t>Программа комплексного развития социальной инфракструктуры Ливенского сельского поселения" Павловского муниципального района Воронежской области на период с 2017-2021 годы  с перспективой до 2027 года</t>
  </si>
  <si>
    <r>
      <t xml:space="preserve">№ </t>
    </r>
    <r>
      <rPr>
        <u/>
        <sz val="9"/>
        <color theme="1"/>
        <rFont val="Times New Roman"/>
        <family val="1"/>
        <charset val="204"/>
      </rPr>
      <t xml:space="preserve"> 19-11/479</t>
    </r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</si>
</sst>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_р_._-;\-* #,##0.0_р_._-;_-* &quot;-&quot;??_р_._-;_-@_-"/>
    <numFmt numFmtId="165" formatCode="#,##0.0_р_."/>
    <numFmt numFmtId="166" formatCode="0.0"/>
    <numFmt numFmtId="167" formatCode="#,##0.0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8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Cambria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0" fontId="8" fillId="0" borderId="3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 wrapText="1"/>
    </xf>
    <xf numFmtId="164" fontId="8" fillId="0" borderId="2" xfId="1" applyNumberFormat="1" applyFont="1" applyFill="1" applyBorder="1" applyAlignment="1">
      <alignment horizontal="center" vertical="center" wrapText="1"/>
    </xf>
    <xf numFmtId="164" fontId="10" fillId="0" borderId="2" xfId="1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 wrapText="1"/>
    </xf>
    <xf numFmtId="0" fontId="9" fillId="0" borderId="2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Fill="1" applyBorder="1" applyAlignment="1">
      <alignment horizontal="center" vertical="top" wrapText="1"/>
    </xf>
    <xf numFmtId="165" fontId="16" fillId="0" borderId="2" xfId="0" applyNumberFormat="1" applyFont="1" applyFill="1" applyBorder="1" applyAlignment="1">
      <alignment horizontal="center" vertical="top" wrapText="1"/>
    </xf>
    <xf numFmtId="165" fontId="9" fillId="0" borderId="4" xfId="0" applyNumberFormat="1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/>
    </xf>
    <xf numFmtId="0" fontId="8" fillId="0" borderId="0" xfId="0" applyFont="1" applyFill="1" applyAlignment="1">
      <alignment vertical="top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wrapText="1"/>
    </xf>
    <xf numFmtId="164" fontId="8" fillId="0" borderId="0" xfId="1" applyNumberFormat="1" applyFont="1" applyFill="1" applyAlignment="1">
      <alignment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wrapText="1"/>
    </xf>
    <xf numFmtId="0" fontId="8" fillId="0" borderId="0" xfId="0" applyFont="1" applyFill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/>
    </xf>
    <xf numFmtId="1" fontId="8" fillId="0" borderId="2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Fill="1" applyAlignment="1">
      <alignment horizontal="center" vertical="center" wrapText="1"/>
    </xf>
    <xf numFmtId="0" fontId="9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center" wrapText="1"/>
    </xf>
    <xf numFmtId="164" fontId="4" fillId="0" borderId="2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top" wrapText="1"/>
    </xf>
    <xf numFmtId="0" fontId="13" fillId="0" borderId="3" xfId="0" applyFont="1" applyFill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left" vertical="top" wrapText="1"/>
    </xf>
    <xf numFmtId="2" fontId="14" fillId="0" borderId="3" xfId="0" applyNumberFormat="1" applyFont="1" applyFill="1" applyBorder="1" applyAlignment="1">
      <alignment horizontal="left" vertical="top" wrapText="1"/>
    </xf>
    <xf numFmtId="164" fontId="8" fillId="0" borderId="2" xfId="1" applyNumberFormat="1" applyFont="1" applyFill="1" applyBorder="1" applyAlignment="1">
      <alignment vertical="center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wrapText="1"/>
    </xf>
    <xf numFmtId="14" fontId="8" fillId="0" borderId="3" xfId="0" applyNumberFormat="1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center" vertical="top" wrapText="1"/>
    </xf>
    <xf numFmtId="164" fontId="8" fillId="0" borderId="3" xfId="1" applyNumberFormat="1" applyFont="1" applyFill="1" applyBorder="1" applyAlignment="1">
      <alignment vertical="center" wrapText="1"/>
    </xf>
    <xf numFmtId="164" fontId="8" fillId="0" borderId="2" xfId="1" applyNumberFormat="1" applyFont="1" applyFill="1" applyBorder="1" applyAlignment="1">
      <alignment vertical="top" wrapText="1"/>
    </xf>
    <xf numFmtId="164" fontId="4" fillId="0" borderId="2" xfId="1" applyNumberFormat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top" wrapText="1"/>
    </xf>
    <xf numFmtId="43" fontId="5" fillId="0" borderId="2" xfId="1" applyFont="1" applyFill="1" applyBorder="1" applyAlignment="1">
      <alignment vertical="top"/>
    </xf>
    <xf numFmtId="43" fontId="4" fillId="0" borderId="2" xfId="1" applyFont="1" applyFill="1" applyBorder="1" applyAlignment="1">
      <alignment vertical="top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 wrapText="1"/>
    </xf>
    <xf numFmtId="0" fontId="8" fillId="0" borderId="2" xfId="0" applyNumberFormat="1" applyFont="1" applyFill="1" applyBorder="1" applyAlignment="1">
      <alignment horizontal="left" vertical="top" wrapText="1"/>
    </xf>
    <xf numFmtId="0" fontId="10" fillId="0" borderId="2" xfId="0" applyNumberFormat="1" applyFont="1" applyFill="1" applyBorder="1" applyAlignment="1">
      <alignment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166" fontId="9" fillId="0" borderId="2" xfId="0" applyNumberFormat="1" applyFont="1" applyFill="1" applyBorder="1" applyAlignment="1">
      <alignment horizontal="center" vertical="top" wrapText="1"/>
    </xf>
    <xf numFmtId="166" fontId="9" fillId="0" borderId="2" xfId="0" applyNumberFormat="1" applyFont="1" applyFill="1" applyBorder="1" applyAlignment="1">
      <alignment horizontal="center" vertical="top"/>
    </xf>
    <xf numFmtId="2" fontId="9" fillId="0" borderId="0" xfId="0" applyNumberFormat="1" applyFont="1" applyFill="1"/>
    <xf numFmtId="0" fontId="9" fillId="0" borderId="0" xfId="0" applyFont="1" applyFill="1"/>
    <xf numFmtId="167" fontId="9" fillId="0" borderId="2" xfId="0" applyNumberFormat="1" applyFont="1" applyFill="1" applyBorder="1" applyAlignment="1">
      <alignment horizontal="center" vertical="top" wrapText="1"/>
    </xf>
    <xf numFmtId="167" fontId="9" fillId="0" borderId="2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15" fillId="0" borderId="0" xfId="0" applyFont="1" applyFill="1"/>
    <xf numFmtId="165" fontId="9" fillId="0" borderId="0" xfId="0" applyNumberFormat="1" applyFont="1" applyFill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 wrapText="1"/>
    </xf>
    <xf numFmtId="165" fontId="9" fillId="0" borderId="6" xfId="0" applyNumberFormat="1" applyFont="1" applyFill="1" applyBorder="1" applyAlignment="1">
      <alignment horizontal="center" vertical="top" wrapText="1"/>
    </xf>
    <xf numFmtId="165" fontId="9" fillId="0" borderId="3" xfId="0" applyNumberFormat="1" applyFont="1" applyFill="1" applyBorder="1" applyAlignment="1">
      <alignment horizontal="center" vertical="top" wrapText="1"/>
    </xf>
    <xf numFmtId="165" fontId="9" fillId="0" borderId="2" xfId="0" applyNumberFormat="1" applyFont="1" applyFill="1" applyBorder="1" applyAlignment="1">
      <alignment horizontal="center" wrapText="1"/>
    </xf>
    <xf numFmtId="165" fontId="7" fillId="0" borderId="2" xfId="0" applyNumberFormat="1" applyFont="1" applyFill="1" applyBorder="1" applyAlignment="1">
      <alignment horizontal="center" vertical="top"/>
    </xf>
    <xf numFmtId="2" fontId="7" fillId="0" borderId="2" xfId="0" applyNumberFormat="1" applyFont="1" applyFill="1" applyBorder="1" applyAlignment="1">
      <alignment vertical="top"/>
    </xf>
    <xf numFmtId="165" fontId="6" fillId="0" borderId="2" xfId="0" applyNumberFormat="1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1" applyNumberFormat="1" applyFont="1" applyFill="1" applyAlignment="1">
      <alignment wrapText="1"/>
    </xf>
    <xf numFmtId="164" fontId="8" fillId="0" borderId="0" xfId="1" applyNumberFormat="1" applyFont="1" applyFill="1" applyAlignment="1">
      <alignment horizontal="right" wrapText="1"/>
    </xf>
    <xf numFmtId="14" fontId="8" fillId="0" borderId="1" xfId="1" applyNumberFormat="1" applyFont="1" applyFill="1" applyBorder="1" applyAlignment="1">
      <alignment wrapText="1"/>
    </xf>
    <xf numFmtId="164" fontId="8" fillId="0" borderId="0" xfId="1" applyNumberFormat="1" applyFont="1" applyFill="1" applyBorder="1" applyAlignment="1">
      <alignment wrapText="1"/>
    </xf>
    <xf numFmtId="164" fontId="8" fillId="0" borderId="0" xfId="1" applyNumberFormat="1" applyFont="1" applyFill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wrapText="1"/>
    </xf>
    <xf numFmtId="0" fontId="8" fillId="0" borderId="5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21"/>
  <sheetViews>
    <sheetView tabSelected="1" view="pageLayout" zoomScale="80" zoomScaleNormal="70" zoomScaleSheetLayoutView="80" zoomScalePageLayoutView="80" workbookViewId="0">
      <selection activeCell="J11" sqref="J11"/>
    </sheetView>
  </sheetViews>
  <sheetFormatPr defaultRowHeight="12"/>
  <cols>
    <col min="1" max="1" width="7.140625" style="14" customWidth="1"/>
    <col min="2" max="2" width="16.28515625" style="15" customWidth="1"/>
    <col min="3" max="3" width="9.85546875" style="15" customWidth="1"/>
    <col min="4" max="4" width="32" style="16" customWidth="1"/>
    <col min="5" max="5" width="14.5703125" style="14" customWidth="1"/>
    <col min="6" max="10" width="11.140625" style="17" customWidth="1"/>
    <col min="11" max="11" width="6.7109375" style="18" customWidth="1"/>
    <col min="12" max="12" width="14.140625" style="18" customWidth="1"/>
    <col min="13" max="16384" width="9.140625" style="18"/>
  </cols>
  <sheetData>
    <row r="1" spans="1:11">
      <c r="H1" s="73" t="s">
        <v>14</v>
      </c>
      <c r="I1" s="73"/>
      <c r="J1" s="73"/>
      <c r="K1" s="73"/>
    </row>
    <row r="2" spans="1:11" ht="15" customHeight="1">
      <c r="A2" s="18"/>
      <c r="B2" s="16"/>
      <c r="C2" s="16"/>
      <c r="E2" s="18"/>
      <c r="F2" s="75"/>
      <c r="G2" s="75"/>
      <c r="H2" s="76" t="s">
        <v>15</v>
      </c>
      <c r="I2" s="77">
        <v>44225</v>
      </c>
      <c r="J2" s="74" t="s">
        <v>388</v>
      </c>
      <c r="K2" s="74"/>
    </row>
    <row r="3" spans="1:11">
      <c r="A3" s="18"/>
      <c r="B3" s="16"/>
      <c r="C3" s="16"/>
      <c r="E3" s="18"/>
      <c r="F3" s="75"/>
      <c r="G3" s="75"/>
      <c r="H3" s="76"/>
      <c r="I3" s="78"/>
      <c r="J3" s="76"/>
      <c r="K3" s="19"/>
    </row>
    <row r="4" spans="1:11">
      <c r="A4" s="73" t="s">
        <v>11</v>
      </c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>
      <c r="A5" s="71"/>
      <c r="B5" s="16"/>
      <c r="C5" s="16"/>
      <c r="E5" s="71"/>
      <c r="F5" s="79"/>
      <c r="G5" s="79"/>
      <c r="H5" s="79"/>
      <c r="I5" s="79"/>
      <c r="J5" s="79"/>
      <c r="K5" s="71"/>
    </row>
    <row r="6" spans="1:11" s="20" customFormat="1">
      <c r="A6" s="80" t="s">
        <v>0</v>
      </c>
      <c r="B6" s="80" t="s">
        <v>1</v>
      </c>
      <c r="C6" s="81" t="s">
        <v>2</v>
      </c>
      <c r="D6" s="82" t="s">
        <v>3</v>
      </c>
      <c r="E6" s="80" t="s">
        <v>4</v>
      </c>
      <c r="F6" s="83" t="s">
        <v>13</v>
      </c>
      <c r="G6" s="83"/>
      <c r="H6" s="83"/>
      <c r="I6" s="83"/>
      <c r="J6" s="83"/>
      <c r="K6" s="80" t="s">
        <v>10</v>
      </c>
    </row>
    <row r="7" spans="1:11" s="20" customFormat="1">
      <c r="A7" s="80"/>
      <c r="B7" s="80"/>
      <c r="C7" s="81"/>
      <c r="D7" s="84"/>
      <c r="E7" s="80"/>
      <c r="F7" s="83" t="s">
        <v>5</v>
      </c>
      <c r="G7" s="83" t="s">
        <v>12</v>
      </c>
      <c r="H7" s="83"/>
      <c r="I7" s="83"/>
      <c r="J7" s="83"/>
      <c r="K7" s="80"/>
    </row>
    <row r="8" spans="1:11" s="20" customFormat="1" ht="36">
      <c r="A8" s="80"/>
      <c r="B8" s="80"/>
      <c r="C8" s="81"/>
      <c r="D8" s="85"/>
      <c r="E8" s="80"/>
      <c r="F8" s="83"/>
      <c r="G8" s="86" t="s">
        <v>6</v>
      </c>
      <c r="H8" s="86" t="s">
        <v>7</v>
      </c>
      <c r="I8" s="86" t="s">
        <v>8</v>
      </c>
      <c r="J8" s="86" t="s">
        <v>9</v>
      </c>
      <c r="K8" s="80"/>
    </row>
    <row r="9" spans="1:11" s="23" customFormat="1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2">
        <v>6</v>
      </c>
      <c r="G9" s="22">
        <v>7</v>
      </c>
      <c r="H9" s="22">
        <v>8</v>
      </c>
      <c r="I9" s="22">
        <v>9</v>
      </c>
      <c r="J9" s="22">
        <v>10</v>
      </c>
      <c r="K9" s="21">
        <v>11</v>
      </c>
    </row>
    <row r="10" spans="1:11" s="2" customFormat="1">
      <c r="A10" s="72" t="s">
        <v>30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</row>
    <row r="11" spans="1:11" s="6" customFormat="1" ht="213" customHeight="1">
      <c r="A11" s="3" t="s">
        <v>16</v>
      </c>
      <c r="B11" s="24" t="s">
        <v>236</v>
      </c>
      <c r="C11" s="25" t="s">
        <v>109</v>
      </c>
      <c r="D11" s="24" t="s">
        <v>170</v>
      </c>
      <c r="E11" s="26" t="s">
        <v>28</v>
      </c>
      <c r="F11" s="27">
        <f t="shared" ref="F11:F22" si="0">SUM(G11:J11)</f>
        <v>6707313.5999999996</v>
      </c>
      <c r="G11" s="27">
        <v>109195.7</v>
      </c>
      <c r="H11" s="27">
        <v>4422829.5999999996</v>
      </c>
      <c r="I11" s="27">
        <v>2062050.4</v>
      </c>
      <c r="J11" s="27">
        <v>113237.9</v>
      </c>
      <c r="K11" s="3"/>
    </row>
    <row r="12" spans="1:11" s="6" customFormat="1" ht="224.25" customHeight="1">
      <c r="A12" s="3" t="s">
        <v>17</v>
      </c>
      <c r="B12" s="28" t="s">
        <v>146</v>
      </c>
      <c r="C12" s="25" t="s">
        <v>109</v>
      </c>
      <c r="D12" s="24" t="s">
        <v>172</v>
      </c>
      <c r="E12" s="26" t="s">
        <v>28</v>
      </c>
      <c r="F12" s="4">
        <f t="shared" si="0"/>
        <v>104098.34</v>
      </c>
      <c r="G12" s="4">
        <v>16524.87</v>
      </c>
      <c r="H12" s="4">
        <v>26619.23</v>
      </c>
      <c r="I12" s="4">
        <v>60954.239999999998</v>
      </c>
      <c r="J12" s="4">
        <v>0</v>
      </c>
      <c r="K12" s="3"/>
    </row>
    <row r="13" spans="1:11" s="20" customFormat="1" ht="278.25" customHeight="1">
      <c r="A13" s="3" t="s">
        <v>18</v>
      </c>
      <c r="B13" s="28" t="s">
        <v>147</v>
      </c>
      <c r="C13" s="25" t="s">
        <v>109</v>
      </c>
      <c r="D13" s="24" t="s">
        <v>210</v>
      </c>
      <c r="E13" s="26" t="s">
        <v>28</v>
      </c>
      <c r="F13" s="4">
        <f t="shared" si="0"/>
        <v>18361.8</v>
      </c>
      <c r="G13" s="4" t="s">
        <v>29</v>
      </c>
      <c r="H13" s="4">
        <f>45+6376.9</f>
        <v>6421.9</v>
      </c>
      <c r="I13" s="4">
        <f>1202.9+1025.2+1004+2223.1+1683.2+3382.1+1190.4+108+121</f>
        <v>11939.9</v>
      </c>
      <c r="J13" s="4" t="s">
        <v>29</v>
      </c>
      <c r="K13" s="29"/>
    </row>
    <row r="14" spans="1:11" s="20" customFormat="1" ht="266.25" customHeight="1">
      <c r="A14" s="30" t="s">
        <v>19</v>
      </c>
      <c r="B14" s="28" t="s">
        <v>148</v>
      </c>
      <c r="C14" s="25" t="s">
        <v>109</v>
      </c>
      <c r="D14" s="24" t="s">
        <v>164</v>
      </c>
      <c r="E14" s="26" t="s">
        <v>28</v>
      </c>
      <c r="F14" s="4">
        <f t="shared" si="0"/>
        <v>274246.69</v>
      </c>
      <c r="G14" s="4">
        <f>53241.9+47114.6+56365.4</f>
        <v>156721.9</v>
      </c>
      <c r="H14" s="4">
        <f>15501+35039+27607</f>
        <v>78147</v>
      </c>
      <c r="I14" s="4">
        <f>1658+3215.4+3411.8+2604.6+3656.96+14069.43+4264.8+3248.4+3248.4</f>
        <v>39377.790000000008</v>
      </c>
      <c r="J14" s="4">
        <v>0</v>
      </c>
      <c r="K14" s="29"/>
    </row>
    <row r="15" spans="1:11" s="6" customFormat="1" ht="276" customHeight="1">
      <c r="A15" s="30" t="s">
        <v>20</v>
      </c>
      <c r="B15" s="31" t="s">
        <v>149</v>
      </c>
      <c r="C15" s="25" t="s">
        <v>157</v>
      </c>
      <c r="D15" s="24" t="s">
        <v>167</v>
      </c>
      <c r="E15" s="26" t="s">
        <v>28</v>
      </c>
      <c r="F15" s="4">
        <f t="shared" si="0"/>
        <v>1042486.4999999998</v>
      </c>
      <c r="G15" s="4">
        <f>278.9+600+835+319.7+8073.1+1859.4</f>
        <v>11966.1</v>
      </c>
      <c r="H15" s="4">
        <f>222405.7+962.4+102.5+14936.3+10355.9+3000</f>
        <v>251762.8</v>
      </c>
      <c r="I15" s="4">
        <f>69225.2+61754.4+65694.1+61598.9+90291.8+108927.2+104475.9+89980.7+89985.7</f>
        <v>741933.89999999991</v>
      </c>
      <c r="J15" s="4">
        <f>1475.4+5135.7+8341.3+10489.5+11381.8</f>
        <v>36823.699999999997</v>
      </c>
      <c r="K15" s="3"/>
    </row>
    <row r="16" spans="1:11" s="6" customFormat="1" ht="279" customHeight="1">
      <c r="A16" s="30" t="s">
        <v>21</v>
      </c>
      <c r="B16" s="32" t="s">
        <v>150</v>
      </c>
      <c r="C16" s="25" t="s">
        <v>157</v>
      </c>
      <c r="D16" s="24" t="s">
        <v>211</v>
      </c>
      <c r="E16" s="26" t="s">
        <v>28</v>
      </c>
      <c r="F16" s="4">
        <f t="shared" si="0"/>
        <v>13392.164999999999</v>
      </c>
      <c r="G16" s="4">
        <v>2122.25</v>
      </c>
      <c r="H16" s="4">
        <v>43.33</v>
      </c>
      <c r="I16" s="4">
        <v>11226.584999999999</v>
      </c>
      <c r="J16" s="4">
        <v>0</v>
      </c>
      <c r="K16" s="3"/>
    </row>
    <row r="17" spans="1:11" s="6" customFormat="1" ht="228" customHeight="1">
      <c r="A17" s="30" t="s">
        <v>22</v>
      </c>
      <c r="B17" s="32" t="s">
        <v>151</v>
      </c>
      <c r="C17" s="25" t="s">
        <v>158</v>
      </c>
      <c r="D17" s="24" t="s">
        <v>168</v>
      </c>
      <c r="E17" s="26" t="s">
        <v>28</v>
      </c>
      <c r="F17" s="4">
        <f t="shared" si="0"/>
        <v>10594.09</v>
      </c>
      <c r="G17" s="4">
        <v>0</v>
      </c>
      <c r="H17" s="4">
        <v>926.3</v>
      </c>
      <c r="I17" s="4">
        <v>9667.7900000000009</v>
      </c>
      <c r="J17" s="4">
        <v>0</v>
      </c>
      <c r="K17" s="3"/>
    </row>
    <row r="18" spans="1:11" s="6" customFormat="1" ht="224.25" customHeight="1">
      <c r="A18" s="30" t="s">
        <v>23</v>
      </c>
      <c r="B18" s="28" t="s">
        <v>152</v>
      </c>
      <c r="C18" s="25" t="s">
        <v>157</v>
      </c>
      <c r="D18" s="24" t="s">
        <v>165</v>
      </c>
      <c r="E18" s="26" t="s">
        <v>28</v>
      </c>
      <c r="F18" s="4">
        <f t="shared" si="0"/>
        <v>76931.13</v>
      </c>
      <c r="G18" s="4" t="s">
        <v>29</v>
      </c>
      <c r="H18" s="4" t="s">
        <v>29</v>
      </c>
      <c r="I18" s="4">
        <v>76931.13</v>
      </c>
      <c r="J18" s="4" t="s">
        <v>29</v>
      </c>
      <c r="K18" s="3"/>
    </row>
    <row r="19" spans="1:11" s="6" customFormat="1" ht="325.5" customHeight="1">
      <c r="A19" s="30" t="s">
        <v>24</v>
      </c>
      <c r="B19" s="32" t="s">
        <v>153</v>
      </c>
      <c r="C19" s="25" t="s">
        <v>109</v>
      </c>
      <c r="D19" s="24" t="s">
        <v>166</v>
      </c>
      <c r="E19" s="26" t="s">
        <v>28</v>
      </c>
      <c r="F19" s="4">
        <f t="shared" si="0"/>
        <v>111864.91</v>
      </c>
      <c r="G19" s="4">
        <v>0</v>
      </c>
      <c r="H19" s="4">
        <v>83915.32</v>
      </c>
      <c r="I19" s="4">
        <v>27949.59</v>
      </c>
      <c r="J19" s="4">
        <v>0</v>
      </c>
      <c r="K19" s="3"/>
    </row>
    <row r="20" spans="1:11" s="6" customFormat="1" ht="336.75" customHeight="1">
      <c r="A20" s="30" t="s">
        <v>25</v>
      </c>
      <c r="B20" s="33" t="s">
        <v>154</v>
      </c>
      <c r="C20" s="25" t="s">
        <v>109</v>
      </c>
      <c r="D20" s="24" t="s">
        <v>169</v>
      </c>
      <c r="E20" s="26" t="s">
        <v>28</v>
      </c>
      <c r="F20" s="34">
        <f t="shared" si="0"/>
        <v>93541.4</v>
      </c>
      <c r="G20" s="34">
        <v>0</v>
      </c>
      <c r="H20" s="34">
        <v>54441.8</v>
      </c>
      <c r="I20" s="34">
        <v>39099.599999999999</v>
      </c>
      <c r="J20" s="34">
        <v>0</v>
      </c>
      <c r="K20" s="3"/>
    </row>
    <row r="21" spans="1:11" s="6" customFormat="1" ht="217.5" customHeight="1">
      <c r="A21" s="30" t="s">
        <v>26</v>
      </c>
      <c r="B21" s="32" t="s">
        <v>155</v>
      </c>
      <c r="C21" s="25" t="s">
        <v>163</v>
      </c>
      <c r="D21" s="35" t="s">
        <v>162</v>
      </c>
      <c r="E21" s="26" t="s">
        <v>28</v>
      </c>
      <c r="F21" s="34">
        <f t="shared" si="0"/>
        <v>197648.2</v>
      </c>
      <c r="G21" s="34">
        <v>2000</v>
      </c>
      <c r="H21" s="34">
        <v>4079.5</v>
      </c>
      <c r="I21" s="34">
        <v>191151.2</v>
      </c>
      <c r="J21" s="34">
        <v>417.5</v>
      </c>
      <c r="K21" s="3"/>
    </row>
    <row r="22" spans="1:11" s="6" customFormat="1" ht="231" customHeight="1">
      <c r="A22" s="30" t="s">
        <v>27</v>
      </c>
      <c r="B22" s="36" t="s">
        <v>156</v>
      </c>
      <c r="C22" s="25" t="s">
        <v>142</v>
      </c>
      <c r="D22" s="35" t="s">
        <v>171</v>
      </c>
      <c r="E22" s="26" t="s">
        <v>28</v>
      </c>
      <c r="F22" s="34">
        <f t="shared" si="0"/>
        <v>28797.59</v>
      </c>
      <c r="G22" s="34">
        <v>3103.37</v>
      </c>
      <c r="H22" s="34">
        <v>0</v>
      </c>
      <c r="I22" s="34">
        <v>25694.22</v>
      </c>
      <c r="J22" s="34">
        <v>0</v>
      </c>
      <c r="K22" s="3"/>
    </row>
    <row r="23" spans="1:11" s="6" customFormat="1" ht="162.75" customHeight="1">
      <c r="A23" s="30" t="s">
        <v>159</v>
      </c>
      <c r="B23" s="36" t="s">
        <v>160</v>
      </c>
      <c r="C23" s="25" t="s">
        <v>161</v>
      </c>
      <c r="D23" s="35" t="s">
        <v>209</v>
      </c>
      <c r="E23" s="26" t="s">
        <v>28</v>
      </c>
      <c r="F23" s="34">
        <f t="shared" ref="F23:F35" si="1">SUM(G23:J23)</f>
        <v>1830.5</v>
      </c>
      <c r="G23" s="34"/>
      <c r="H23" s="34"/>
      <c r="I23" s="34">
        <v>1830.5</v>
      </c>
      <c r="J23" s="34"/>
      <c r="K23" s="3"/>
    </row>
    <row r="24" spans="1:11" s="6" customFormat="1" ht="162.75" customHeight="1">
      <c r="A24" s="30" t="s">
        <v>173</v>
      </c>
      <c r="B24" s="36" t="s">
        <v>174</v>
      </c>
      <c r="C24" s="25" t="s">
        <v>175</v>
      </c>
      <c r="D24" s="35" t="s">
        <v>375</v>
      </c>
      <c r="E24" s="37" t="s">
        <v>28</v>
      </c>
      <c r="F24" s="34">
        <f t="shared" si="1"/>
        <v>210252.05</v>
      </c>
      <c r="G24" s="34"/>
      <c r="H24" s="34">
        <v>200804.69</v>
      </c>
      <c r="I24" s="34">
        <v>9447.36</v>
      </c>
      <c r="J24" s="34"/>
      <c r="K24" s="3"/>
    </row>
    <row r="25" spans="1:11" s="6" customFormat="1" ht="174" customHeight="1">
      <c r="A25" s="30" t="s">
        <v>176</v>
      </c>
      <c r="B25" s="36" t="s">
        <v>177</v>
      </c>
      <c r="C25" s="25" t="s">
        <v>175</v>
      </c>
      <c r="D25" s="35" t="s">
        <v>374</v>
      </c>
      <c r="E25" s="37" t="s">
        <v>28</v>
      </c>
      <c r="F25" s="34">
        <f t="shared" si="1"/>
        <v>160944</v>
      </c>
      <c r="G25" s="34"/>
      <c r="H25" s="34"/>
      <c r="I25" s="34">
        <v>160944</v>
      </c>
      <c r="J25" s="34"/>
      <c r="K25" s="3"/>
    </row>
    <row r="26" spans="1:11" ht="204">
      <c r="A26" s="38" t="s">
        <v>178</v>
      </c>
      <c r="B26" s="25" t="s">
        <v>180</v>
      </c>
      <c r="C26" s="25" t="s">
        <v>175</v>
      </c>
      <c r="D26" s="25" t="s">
        <v>179</v>
      </c>
      <c r="E26" s="38" t="s">
        <v>28</v>
      </c>
      <c r="F26" s="34">
        <f t="shared" si="1"/>
        <v>53047.08</v>
      </c>
      <c r="G26" s="34"/>
      <c r="H26" s="34"/>
      <c r="I26" s="34">
        <v>53047.08</v>
      </c>
      <c r="J26" s="34"/>
      <c r="K26" s="39"/>
    </row>
    <row r="27" spans="1:11" s="6" customFormat="1" ht="144" customHeight="1">
      <c r="A27" s="40" t="s">
        <v>183</v>
      </c>
      <c r="B27" s="36" t="s">
        <v>182</v>
      </c>
      <c r="C27" s="41" t="s">
        <v>175</v>
      </c>
      <c r="D27" s="42" t="s">
        <v>181</v>
      </c>
      <c r="E27" s="43" t="s">
        <v>28</v>
      </c>
      <c r="F27" s="44">
        <f t="shared" si="1"/>
        <v>248440.8</v>
      </c>
      <c r="G27" s="44"/>
      <c r="H27" s="44">
        <v>209154.9</v>
      </c>
      <c r="I27" s="44">
        <v>39285.9</v>
      </c>
      <c r="J27" s="44"/>
      <c r="K27" s="1"/>
    </row>
    <row r="28" spans="1:11" s="6" customFormat="1" ht="231" customHeight="1">
      <c r="A28" s="30" t="s">
        <v>184</v>
      </c>
      <c r="B28" s="36" t="s">
        <v>186</v>
      </c>
      <c r="C28" s="25" t="s">
        <v>175</v>
      </c>
      <c r="D28" s="35" t="s">
        <v>185</v>
      </c>
      <c r="E28" s="37" t="s">
        <v>28</v>
      </c>
      <c r="F28" s="34">
        <f t="shared" si="1"/>
        <v>421689.59999999998</v>
      </c>
      <c r="G28" s="34"/>
      <c r="H28" s="34"/>
      <c r="I28" s="34">
        <v>421689.59999999998</v>
      </c>
      <c r="J28" s="34"/>
      <c r="K28" s="3"/>
    </row>
    <row r="29" spans="1:11" s="6" customFormat="1" ht="106.5" customHeight="1">
      <c r="A29" s="30" t="s">
        <v>187</v>
      </c>
      <c r="B29" s="36" t="s">
        <v>189</v>
      </c>
      <c r="C29" s="25" t="s">
        <v>175</v>
      </c>
      <c r="D29" s="35" t="s">
        <v>188</v>
      </c>
      <c r="E29" s="37" t="s">
        <v>28</v>
      </c>
      <c r="F29" s="45">
        <f t="shared" si="1"/>
        <v>209574.9</v>
      </c>
      <c r="G29" s="45">
        <v>13590.59</v>
      </c>
      <c r="H29" s="45">
        <v>23469.55</v>
      </c>
      <c r="I29" s="45">
        <v>73464</v>
      </c>
      <c r="J29" s="45">
        <v>99050.76</v>
      </c>
      <c r="K29" s="3"/>
    </row>
    <row r="30" spans="1:11" s="6" customFormat="1" ht="93.75" customHeight="1">
      <c r="A30" s="30" t="s">
        <v>190</v>
      </c>
      <c r="B30" s="36" t="s">
        <v>192</v>
      </c>
      <c r="C30" s="25" t="s">
        <v>175</v>
      </c>
      <c r="D30" s="35" t="s">
        <v>191</v>
      </c>
      <c r="E30" s="37" t="s">
        <v>28</v>
      </c>
      <c r="F30" s="46">
        <f t="shared" si="1"/>
        <v>1021883.85</v>
      </c>
      <c r="G30" s="46"/>
      <c r="H30" s="46"/>
      <c r="I30" s="46">
        <v>1021883.85</v>
      </c>
      <c r="J30" s="34"/>
      <c r="K30" s="3"/>
    </row>
    <row r="31" spans="1:11" s="6" customFormat="1" ht="108.75" customHeight="1">
      <c r="A31" s="30" t="s">
        <v>193</v>
      </c>
      <c r="B31" s="36" t="s">
        <v>195</v>
      </c>
      <c r="C31" s="25" t="s">
        <v>175</v>
      </c>
      <c r="D31" s="35" t="s">
        <v>194</v>
      </c>
      <c r="E31" s="37" t="s">
        <v>28</v>
      </c>
      <c r="F31" s="34">
        <f t="shared" si="1"/>
        <v>87238.099999999991</v>
      </c>
      <c r="G31" s="34">
        <v>1514</v>
      </c>
      <c r="H31" s="34">
        <v>1519.9</v>
      </c>
      <c r="I31" s="34">
        <v>83114.2</v>
      </c>
      <c r="J31" s="34">
        <v>1090</v>
      </c>
      <c r="K31" s="3"/>
    </row>
    <row r="32" spans="1:11" s="6" customFormat="1" ht="107.25" customHeight="1">
      <c r="A32" s="30" t="s">
        <v>196</v>
      </c>
      <c r="B32" s="36" t="s">
        <v>198</v>
      </c>
      <c r="C32" s="25" t="s">
        <v>175</v>
      </c>
      <c r="D32" s="35" t="s">
        <v>197</v>
      </c>
      <c r="E32" s="37" t="s">
        <v>28</v>
      </c>
      <c r="F32" s="34">
        <f t="shared" si="1"/>
        <v>504708</v>
      </c>
      <c r="G32" s="34"/>
      <c r="H32" s="34"/>
      <c r="I32" s="34">
        <v>504708</v>
      </c>
      <c r="J32" s="34"/>
      <c r="K32" s="3"/>
    </row>
    <row r="33" spans="1:12" s="6" customFormat="1" ht="90" customHeight="1">
      <c r="A33" s="30" t="s">
        <v>199</v>
      </c>
      <c r="B33" s="36" t="s">
        <v>201</v>
      </c>
      <c r="C33" s="25" t="s">
        <v>175</v>
      </c>
      <c r="D33" s="35" t="s">
        <v>200</v>
      </c>
      <c r="E33" s="37" t="s">
        <v>28</v>
      </c>
      <c r="F33" s="47">
        <f t="shared" si="1"/>
        <v>6943658.4499999993</v>
      </c>
      <c r="G33" s="48">
        <v>224083.1</v>
      </c>
      <c r="H33" s="48">
        <v>5325345.26</v>
      </c>
      <c r="I33" s="48">
        <v>1314707.69</v>
      </c>
      <c r="J33" s="49">
        <v>79522.399999999994</v>
      </c>
      <c r="K33" s="3"/>
    </row>
    <row r="34" spans="1:12" s="6" customFormat="1" ht="160.5" customHeight="1">
      <c r="A34" s="30" t="s">
        <v>202</v>
      </c>
      <c r="B34" s="36" t="s">
        <v>204</v>
      </c>
      <c r="C34" s="25" t="s">
        <v>175</v>
      </c>
      <c r="D34" s="35" t="s">
        <v>203</v>
      </c>
      <c r="E34" s="37" t="s">
        <v>28</v>
      </c>
      <c r="F34" s="34">
        <f t="shared" si="1"/>
        <v>20196.8</v>
      </c>
      <c r="G34" s="34"/>
      <c r="H34" s="34"/>
      <c r="I34" s="34">
        <v>20196.8</v>
      </c>
      <c r="J34" s="34"/>
      <c r="K34" s="3"/>
    </row>
    <row r="35" spans="1:12" s="6" customFormat="1" ht="132" customHeight="1">
      <c r="A35" s="30" t="s">
        <v>205</v>
      </c>
      <c r="B35" s="36" t="s">
        <v>207</v>
      </c>
      <c r="C35" s="25" t="s">
        <v>175</v>
      </c>
      <c r="D35" s="35" t="s">
        <v>206</v>
      </c>
      <c r="E35" s="37" t="s">
        <v>28</v>
      </c>
      <c r="F35" s="34">
        <f t="shared" si="1"/>
        <v>9520</v>
      </c>
      <c r="G35" s="34">
        <v>0</v>
      </c>
      <c r="H35" s="34">
        <v>0</v>
      </c>
      <c r="I35" s="34">
        <v>9520</v>
      </c>
      <c r="J35" s="34"/>
      <c r="K35" s="3"/>
    </row>
    <row r="36" spans="1:12" s="2" customFormat="1">
      <c r="A36" s="72" t="s">
        <v>31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</row>
    <row r="37" spans="1:12" s="6" customFormat="1" ht="285.75" customHeight="1">
      <c r="A37" s="3" t="s">
        <v>49</v>
      </c>
      <c r="B37" s="25" t="s">
        <v>215</v>
      </c>
      <c r="C37" s="50" t="s">
        <v>158</v>
      </c>
      <c r="D37" s="25" t="s">
        <v>216</v>
      </c>
      <c r="E37" s="3" t="s">
        <v>217</v>
      </c>
      <c r="F37" s="4">
        <f t="shared" ref="F37:F44" si="2">SUM(G37:J37)</f>
        <v>27705</v>
      </c>
      <c r="G37" s="4">
        <v>0</v>
      </c>
      <c r="H37" s="4"/>
      <c r="I37" s="5">
        <v>27705</v>
      </c>
      <c r="J37" s="4">
        <v>0</v>
      </c>
      <c r="K37" s="3"/>
    </row>
    <row r="38" spans="1:12" s="6" customFormat="1" ht="273.75" customHeight="1">
      <c r="A38" s="3" t="s">
        <v>50</v>
      </c>
      <c r="B38" s="51" t="s">
        <v>212</v>
      </c>
      <c r="C38" s="50" t="s">
        <v>213</v>
      </c>
      <c r="D38" s="52" t="s">
        <v>218</v>
      </c>
      <c r="E38" s="3" t="s">
        <v>214</v>
      </c>
      <c r="F38" s="4">
        <f t="shared" si="2"/>
        <v>50207.7</v>
      </c>
      <c r="G38" s="4">
        <v>18459.900000000001</v>
      </c>
      <c r="H38" s="5">
        <v>22199.3</v>
      </c>
      <c r="I38" s="5">
        <v>8516.2000000000007</v>
      </c>
      <c r="J38" s="4">
        <v>1032.3</v>
      </c>
      <c r="K38" s="3"/>
    </row>
    <row r="39" spans="1:12" s="6" customFormat="1" ht="300.75" customHeight="1">
      <c r="A39" s="3" t="s">
        <v>51</v>
      </c>
      <c r="B39" s="3" t="s">
        <v>231</v>
      </c>
      <c r="C39" s="50" t="s">
        <v>213</v>
      </c>
      <c r="D39" s="25" t="s">
        <v>232</v>
      </c>
      <c r="E39" s="3" t="s">
        <v>214</v>
      </c>
      <c r="F39" s="4">
        <f t="shared" si="2"/>
        <v>7272.9</v>
      </c>
      <c r="G39" s="4">
        <v>0</v>
      </c>
      <c r="H39" s="5">
        <v>30</v>
      </c>
      <c r="I39" s="5">
        <v>7242.9</v>
      </c>
      <c r="J39" s="4">
        <v>0</v>
      </c>
      <c r="K39" s="3"/>
    </row>
    <row r="40" spans="1:12" s="6" customFormat="1" ht="315.75" customHeight="1">
      <c r="A40" s="3" t="s">
        <v>52</v>
      </c>
      <c r="B40" s="3" t="s">
        <v>233</v>
      </c>
      <c r="C40" s="3" t="s">
        <v>234</v>
      </c>
      <c r="D40" s="3" t="s">
        <v>235</v>
      </c>
      <c r="E40" s="3" t="s">
        <v>214</v>
      </c>
      <c r="F40" s="4">
        <f t="shared" si="2"/>
        <v>408230.10000000003</v>
      </c>
      <c r="G40" s="4">
        <v>0</v>
      </c>
      <c r="H40" s="5">
        <v>61969.9</v>
      </c>
      <c r="I40" s="5">
        <v>346260.2</v>
      </c>
      <c r="J40" s="4">
        <v>0</v>
      </c>
      <c r="K40" s="3"/>
    </row>
    <row r="41" spans="1:12" s="6" customFormat="1" ht="289.5" customHeight="1">
      <c r="A41" s="3" t="s">
        <v>53</v>
      </c>
      <c r="B41" s="51" t="s">
        <v>219</v>
      </c>
      <c r="C41" s="50" t="s">
        <v>213</v>
      </c>
      <c r="D41" s="51" t="s">
        <v>220</v>
      </c>
      <c r="E41" s="3" t="s">
        <v>214</v>
      </c>
      <c r="F41" s="4">
        <f t="shared" si="2"/>
        <v>255179.59999999998</v>
      </c>
      <c r="G41" s="4"/>
      <c r="H41" s="5">
        <v>110867.7</v>
      </c>
      <c r="I41" s="5">
        <v>144311.9</v>
      </c>
      <c r="J41" s="4">
        <v>0</v>
      </c>
      <c r="K41" s="3"/>
    </row>
    <row r="42" spans="1:12" s="6" customFormat="1" ht="349.5" customHeight="1">
      <c r="A42" s="3" t="s">
        <v>54</v>
      </c>
      <c r="B42" s="51" t="s">
        <v>221</v>
      </c>
      <c r="C42" s="50" t="s">
        <v>208</v>
      </c>
      <c r="D42" s="53" t="s">
        <v>222</v>
      </c>
      <c r="E42" s="3" t="s">
        <v>214</v>
      </c>
      <c r="F42" s="4">
        <f t="shared" si="2"/>
        <v>15331.7</v>
      </c>
      <c r="G42" s="5"/>
      <c r="H42" s="5">
        <v>11665.7</v>
      </c>
      <c r="I42" s="5">
        <v>3666</v>
      </c>
      <c r="J42" s="4">
        <v>0</v>
      </c>
      <c r="K42" s="3"/>
    </row>
    <row r="43" spans="1:12" s="6" customFormat="1" ht="227.25" customHeight="1">
      <c r="A43" s="3" t="s">
        <v>55</v>
      </c>
      <c r="B43" s="3" t="s">
        <v>223</v>
      </c>
      <c r="C43" s="3" t="s">
        <v>224</v>
      </c>
      <c r="D43" s="53" t="s">
        <v>225</v>
      </c>
      <c r="E43" s="3" t="s">
        <v>214</v>
      </c>
      <c r="F43" s="4">
        <f t="shared" si="2"/>
        <v>30636</v>
      </c>
      <c r="G43" s="5">
        <v>0</v>
      </c>
      <c r="H43" s="5">
        <v>22500</v>
      </c>
      <c r="I43" s="5">
        <v>8136</v>
      </c>
      <c r="J43" s="4">
        <v>0</v>
      </c>
      <c r="K43" s="3"/>
    </row>
    <row r="44" spans="1:12" s="6" customFormat="1" ht="156.75" customHeight="1">
      <c r="A44" s="3" t="s">
        <v>229</v>
      </c>
      <c r="B44" s="1" t="s">
        <v>226</v>
      </c>
      <c r="C44" s="1" t="s">
        <v>227</v>
      </c>
      <c r="D44" s="1" t="s">
        <v>230</v>
      </c>
      <c r="E44" s="1" t="s">
        <v>228</v>
      </c>
      <c r="F44" s="4">
        <f t="shared" si="2"/>
        <v>0</v>
      </c>
      <c r="G44" s="5">
        <v>0</v>
      </c>
      <c r="H44" s="5">
        <v>0</v>
      </c>
      <c r="I44" s="5">
        <v>0</v>
      </c>
      <c r="J44" s="4">
        <v>0</v>
      </c>
      <c r="K44" s="3"/>
    </row>
    <row r="45" spans="1:12" s="6" customFormat="1" ht="36.75" customHeight="1">
      <c r="A45" s="3"/>
      <c r="B45" s="1"/>
      <c r="C45" s="1"/>
      <c r="D45" s="1"/>
      <c r="E45" s="1"/>
      <c r="F45" s="4"/>
      <c r="G45" s="5"/>
      <c r="H45" s="5"/>
      <c r="I45" s="5"/>
      <c r="J45" s="4"/>
      <c r="K45" s="3"/>
    </row>
    <row r="46" spans="1:12" s="2" customFormat="1" ht="18.75" customHeight="1">
      <c r="A46" s="72" t="s">
        <v>145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</row>
    <row r="47" spans="1:12" s="58" customFormat="1" ht="183" customHeight="1">
      <c r="A47" s="54" t="s">
        <v>287</v>
      </c>
      <c r="B47" s="37" t="s">
        <v>33</v>
      </c>
      <c r="C47" s="37" t="s">
        <v>109</v>
      </c>
      <c r="D47" s="37" t="s">
        <v>237</v>
      </c>
      <c r="E47" s="37" t="s">
        <v>238</v>
      </c>
      <c r="F47" s="55">
        <f>G47+H47+I47+J47</f>
        <v>81664.900000000009</v>
      </c>
      <c r="G47" s="55">
        <v>1657.2</v>
      </c>
      <c r="H47" s="56">
        <v>3233.4</v>
      </c>
      <c r="I47" s="56">
        <v>76774.3</v>
      </c>
      <c r="J47" s="56">
        <v>0</v>
      </c>
      <c r="K47" s="55"/>
      <c r="L47" s="57"/>
    </row>
    <row r="48" spans="1:12" s="58" customFormat="1" ht="147" customHeight="1">
      <c r="A48" s="54" t="s">
        <v>288</v>
      </c>
      <c r="B48" s="37" t="s">
        <v>34</v>
      </c>
      <c r="C48" s="37" t="s">
        <v>35</v>
      </c>
      <c r="D48" s="37" t="s">
        <v>239</v>
      </c>
      <c r="E48" s="37" t="s">
        <v>238</v>
      </c>
      <c r="F48" s="55">
        <v>8890</v>
      </c>
      <c r="G48" s="55">
        <v>0</v>
      </c>
      <c r="H48" s="56">
        <v>0</v>
      </c>
      <c r="I48" s="56">
        <v>8890</v>
      </c>
      <c r="J48" s="56">
        <v>0</v>
      </c>
      <c r="K48" s="55"/>
      <c r="L48" s="57"/>
    </row>
    <row r="49" spans="1:14" s="58" customFormat="1" ht="122.25" customHeight="1">
      <c r="A49" s="54" t="s">
        <v>289</v>
      </c>
      <c r="B49" s="37" t="s">
        <v>376</v>
      </c>
      <c r="C49" s="37" t="s">
        <v>38</v>
      </c>
      <c r="D49" s="37" t="s">
        <v>240</v>
      </c>
      <c r="E49" s="37" t="s">
        <v>238</v>
      </c>
      <c r="F49" s="55">
        <v>13925.7</v>
      </c>
      <c r="G49" s="55">
        <v>0</v>
      </c>
      <c r="H49" s="56">
        <v>0</v>
      </c>
      <c r="I49" s="56">
        <v>13925.7</v>
      </c>
      <c r="J49" s="56">
        <v>0</v>
      </c>
      <c r="K49" s="55"/>
      <c r="L49" s="57"/>
    </row>
    <row r="50" spans="1:14" s="58" customFormat="1" ht="110.25" customHeight="1">
      <c r="A50" s="54" t="s">
        <v>290</v>
      </c>
      <c r="B50" s="37" t="s">
        <v>377</v>
      </c>
      <c r="C50" s="37" t="s">
        <v>37</v>
      </c>
      <c r="D50" s="37" t="s">
        <v>241</v>
      </c>
      <c r="E50" s="37" t="s">
        <v>238</v>
      </c>
      <c r="F50" s="59">
        <v>23257</v>
      </c>
      <c r="G50" s="59">
        <v>0</v>
      </c>
      <c r="H50" s="60">
        <v>0</v>
      </c>
      <c r="I50" s="60">
        <v>23257</v>
      </c>
      <c r="J50" s="60">
        <v>0</v>
      </c>
      <c r="K50" s="55"/>
      <c r="L50" s="57"/>
    </row>
    <row r="51" spans="1:14" s="58" customFormat="1" ht="126" customHeight="1">
      <c r="A51" s="54" t="s">
        <v>291</v>
      </c>
      <c r="B51" s="37" t="s">
        <v>378</v>
      </c>
      <c r="C51" s="37" t="s">
        <v>37</v>
      </c>
      <c r="D51" s="37" t="s">
        <v>242</v>
      </c>
      <c r="E51" s="37" t="s">
        <v>238</v>
      </c>
      <c r="F51" s="59">
        <v>44262</v>
      </c>
      <c r="G51" s="59">
        <v>0</v>
      </c>
      <c r="H51" s="60">
        <v>17705</v>
      </c>
      <c r="I51" s="60">
        <v>26557</v>
      </c>
      <c r="J51" s="60">
        <v>0</v>
      </c>
      <c r="K51" s="55"/>
      <c r="L51" s="57"/>
    </row>
    <row r="52" spans="1:14" s="58" customFormat="1" ht="168" customHeight="1">
      <c r="A52" s="54" t="s">
        <v>292</v>
      </c>
      <c r="B52" s="37" t="s">
        <v>33</v>
      </c>
      <c r="C52" s="37" t="s">
        <v>175</v>
      </c>
      <c r="D52" s="37" t="s">
        <v>243</v>
      </c>
      <c r="E52" s="37" t="s">
        <v>238</v>
      </c>
      <c r="F52" s="59">
        <f>G52+H52+I52+J52</f>
        <v>42579.6</v>
      </c>
      <c r="G52" s="59">
        <v>1638.4</v>
      </c>
      <c r="H52" s="60">
        <v>0</v>
      </c>
      <c r="I52" s="60">
        <v>40941.199999999997</v>
      </c>
      <c r="J52" s="60">
        <v>0</v>
      </c>
      <c r="K52" s="55"/>
      <c r="L52" s="57"/>
    </row>
    <row r="53" spans="1:14" s="58" customFormat="1" ht="195" customHeight="1">
      <c r="A53" s="54" t="s">
        <v>296</v>
      </c>
      <c r="B53" s="7" t="s">
        <v>36</v>
      </c>
      <c r="C53" s="7" t="s">
        <v>109</v>
      </c>
      <c r="D53" s="7" t="s">
        <v>244</v>
      </c>
      <c r="E53" s="7" t="s">
        <v>57</v>
      </c>
      <c r="F53" s="8">
        <f>G53+H53+I53+J53</f>
        <v>40473.299999999996</v>
      </c>
      <c r="G53" s="7">
        <v>669.9</v>
      </c>
      <c r="H53" s="7">
        <v>2242.84</v>
      </c>
      <c r="I53" s="7">
        <v>37560.559999999998</v>
      </c>
      <c r="J53" s="7">
        <v>0</v>
      </c>
      <c r="K53" s="9"/>
    </row>
    <row r="54" spans="1:14" s="58" customFormat="1" ht="205.5" customHeight="1">
      <c r="A54" s="54" t="s">
        <v>297</v>
      </c>
      <c r="B54" s="7" t="s">
        <v>58</v>
      </c>
      <c r="C54" s="7" t="s">
        <v>144</v>
      </c>
      <c r="D54" s="7" t="s">
        <v>59</v>
      </c>
      <c r="E54" s="7" t="s">
        <v>57</v>
      </c>
      <c r="F54" s="7">
        <v>10838</v>
      </c>
      <c r="G54" s="7">
        <v>0</v>
      </c>
      <c r="H54" s="9">
        <v>0</v>
      </c>
      <c r="I54" s="9">
        <v>10838</v>
      </c>
      <c r="J54" s="9">
        <v>0</v>
      </c>
      <c r="K54" s="9"/>
    </row>
    <row r="55" spans="1:14" s="58" customFormat="1" ht="131.25" customHeight="1">
      <c r="A55" s="54" t="s">
        <v>298</v>
      </c>
      <c r="B55" s="7" t="s">
        <v>245</v>
      </c>
      <c r="C55" s="10" t="s">
        <v>56</v>
      </c>
      <c r="D55" s="7" t="s">
        <v>293</v>
      </c>
      <c r="E55" s="7" t="s">
        <v>39</v>
      </c>
      <c r="F55" s="7">
        <f>G55+H55+I55+J55</f>
        <v>16036.1</v>
      </c>
      <c r="G55" s="7">
        <v>1036</v>
      </c>
      <c r="H55" s="7"/>
      <c r="I55" s="7">
        <v>15000.1</v>
      </c>
      <c r="J55" s="7"/>
      <c r="K55" s="9"/>
    </row>
    <row r="56" spans="1:14" s="58" customFormat="1" ht="149.25" customHeight="1">
      <c r="A56" s="54" t="s">
        <v>299</v>
      </c>
      <c r="B56" s="7" t="s">
        <v>379</v>
      </c>
      <c r="C56" s="7" t="s">
        <v>37</v>
      </c>
      <c r="D56" s="7" t="s">
        <v>60</v>
      </c>
      <c r="E56" s="7" t="s">
        <v>57</v>
      </c>
      <c r="F56" s="7">
        <v>6700</v>
      </c>
      <c r="G56" s="7">
        <v>0</v>
      </c>
      <c r="H56" s="7">
        <v>0</v>
      </c>
      <c r="I56" s="7">
        <v>6700</v>
      </c>
      <c r="J56" s="7">
        <v>0</v>
      </c>
      <c r="K56" s="7"/>
    </row>
    <row r="57" spans="1:14" s="58" customFormat="1" ht="168">
      <c r="A57" s="54" t="s">
        <v>300</v>
      </c>
      <c r="B57" s="7" t="s">
        <v>380</v>
      </c>
      <c r="C57" s="7" t="s">
        <v>38</v>
      </c>
      <c r="D57" s="7" t="s">
        <v>61</v>
      </c>
      <c r="E57" s="7" t="s">
        <v>57</v>
      </c>
      <c r="F57" s="7">
        <v>45000</v>
      </c>
      <c r="G57" s="7">
        <v>0</v>
      </c>
      <c r="H57" s="7">
        <v>0</v>
      </c>
      <c r="I57" s="7">
        <v>45000</v>
      </c>
      <c r="J57" s="7">
        <v>0</v>
      </c>
      <c r="K57" s="7"/>
    </row>
    <row r="58" spans="1:14" s="58" customFormat="1" ht="228" customHeight="1">
      <c r="A58" s="54" t="s">
        <v>301</v>
      </c>
      <c r="B58" s="7" t="s">
        <v>40</v>
      </c>
      <c r="C58" s="7" t="s">
        <v>109</v>
      </c>
      <c r="D58" s="7" t="s">
        <v>246</v>
      </c>
      <c r="E58" s="7" t="s">
        <v>62</v>
      </c>
      <c r="F58" s="7">
        <f>G58+H58+I58+J58</f>
        <v>138587.70000000001</v>
      </c>
      <c r="G58" s="7">
        <v>9730.2999999999993</v>
      </c>
      <c r="H58" s="9">
        <v>33724</v>
      </c>
      <c r="I58" s="9">
        <v>95133.4</v>
      </c>
      <c r="J58" s="9">
        <v>0</v>
      </c>
      <c r="K58" s="9"/>
    </row>
    <row r="59" spans="1:14" s="58" customFormat="1" ht="178.5" customHeight="1">
      <c r="A59" s="54" t="s">
        <v>302</v>
      </c>
      <c r="B59" s="7" t="s">
        <v>247</v>
      </c>
      <c r="C59" s="7" t="s">
        <v>56</v>
      </c>
      <c r="D59" s="7" t="s">
        <v>248</v>
      </c>
      <c r="E59" s="7" t="s">
        <v>62</v>
      </c>
      <c r="F59" s="55">
        <f>G59+H59+I59+J59</f>
        <v>10826</v>
      </c>
      <c r="G59" s="55">
        <v>0</v>
      </c>
      <c r="H59" s="56">
        <v>10825.891</v>
      </c>
      <c r="I59" s="56">
        <v>0.109</v>
      </c>
      <c r="J59" s="56">
        <v>0</v>
      </c>
      <c r="K59" s="9"/>
    </row>
    <row r="60" spans="1:14" s="58" customFormat="1" ht="120" customHeight="1">
      <c r="A60" s="54" t="s">
        <v>303</v>
      </c>
      <c r="B60" s="7" t="s">
        <v>381</v>
      </c>
      <c r="C60" s="7" t="s">
        <v>38</v>
      </c>
      <c r="D60" s="7" t="s">
        <v>63</v>
      </c>
      <c r="E60" s="7" t="s">
        <v>62</v>
      </c>
      <c r="F60" s="7">
        <f>G60+H60+I60+J60</f>
        <v>388457</v>
      </c>
      <c r="G60" s="7">
        <v>128630</v>
      </c>
      <c r="H60" s="9">
        <v>202130</v>
      </c>
      <c r="I60" s="9">
        <v>38268.6</v>
      </c>
      <c r="J60" s="9">
        <v>19428.400000000001</v>
      </c>
      <c r="K60" s="9"/>
    </row>
    <row r="61" spans="1:14" s="58" customFormat="1" ht="120" customHeight="1">
      <c r="A61" s="54" t="s">
        <v>304</v>
      </c>
      <c r="B61" s="7" t="s">
        <v>382</v>
      </c>
      <c r="C61" s="7" t="s">
        <v>37</v>
      </c>
      <c r="D61" s="7" t="s">
        <v>41</v>
      </c>
      <c r="E61" s="7" t="s">
        <v>62</v>
      </c>
      <c r="F61" s="7">
        <f>G61+H61+I61+J61</f>
        <v>44313</v>
      </c>
      <c r="G61" s="7">
        <v>7725</v>
      </c>
      <c r="H61" s="9">
        <v>36088</v>
      </c>
      <c r="I61" s="9">
        <v>500</v>
      </c>
      <c r="J61" s="9">
        <v>0</v>
      </c>
      <c r="K61" s="9"/>
    </row>
    <row r="62" spans="1:14" s="58" customFormat="1" ht="155.25" customHeight="1">
      <c r="A62" s="54" t="s">
        <v>305</v>
      </c>
      <c r="B62" s="7" t="s">
        <v>383</v>
      </c>
      <c r="C62" s="7" t="s">
        <v>37</v>
      </c>
      <c r="D62" s="7" t="s">
        <v>64</v>
      </c>
      <c r="E62" s="7" t="s">
        <v>62</v>
      </c>
      <c r="F62" s="7">
        <f>I62</f>
        <v>60728</v>
      </c>
      <c r="G62" s="7">
        <v>0</v>
      </c>
      <c r="H62" s="9">
        <v>0</v>
      </c>
      <c r="I62" s="9">
        <v>60728</v>
      </c>
      <c r="J62" s="9">
        <v>0</v>
      </c>
      <c r="K62" s="9"/>
    </row>
    <row r="63" spans="1:14" s="58" customFormat="1" ht="170.25" customHeight="1">
      <c r="A63" s="54" t="s">
        <v>306</v>
      </c>
      <c r="B63" s="7" t="s">
        <v>249</v>
      </c>
      <c r="C63" s="7" t="s">
        <v>294</v>
      </c>
      <c r="D63" s="7" t="s">
        <v>250</v>
      </c>
      <c r="E63" s="7" t="s">
        <v>62</v>
      </c>
      <c r="F63" s="7">
        <f t="shared" ref="F63:F68" si="3">G63+H63+I63+J63</f>
        <v>3920.6</v>
      </c>
      <c r="G63" s="7">
        <v>2332.8000000000002</v>
      </c>
      <c r="H63" s="9">
        <v>411.7</v>
      </c>
      <c r="I63" s="9">
        <v>399.2</v>
      </c>
      <c r="J63" s="9">
        <v>776.9</v>
      </c>
      <c r="K63" s="9"/>
    </row>
    <row r="64" spans="1:14" s="58" customFormat="1" ht="120">
      <c r="A64" s="54" t="s">
        <v>307</v>
      </c>
      <c r="B64" s="7" t="s">
        <v>40</v>
      </c>
      <c r="C64" s="7" t="s">
        <v>175</v>
      </c>
      <c r="D64" s="7" t="s">
        <v>251</v>
      </c>
      <c r="E64" s="7" t="s">
        <v>62</v>
      </c>
      <c r="F64" s="7">
        <f t="shared" si="3"/>
        <v>48719.8</v>
      </c>
      <c r="G64" s="7">
        <v>1641.4</v>
      </c>
      <c r="H64" s="9">
        <v>0</v>
      </c>
      <c r="I64" s="9">
        <v>47078.400000000001</v>
      </c>
      <c r="J64" s="9">
        <v>0</v>
      </c>
      <c r="K64" s="9"/>
      <c r="N64" s="61"/>
    </row>
    <row r="65" spans="1:11" s="62" customFormat="1" ht="122.25" customHeight="1">
      <c r="A65" s="54" t="s">
        <v>308</v>
      </c>
      <c r="B65" s="7" t="s">
        <v>42</v>
      </c>
      <c r="C65" s="7" t="s">
        <v>175</v>
      </c>
      <c r="D65" s="7" t="s">
        <v>252</v>
      </c>
      <c r="E65" s="7" t="s">
        <v>253</v>
      </c>
      <c r="F65" s="7">
        <f t="shared" si="3"/>
        <v>34384.299999999996</v>
      </c>
      <c r="G65" s="7">
        <v>770.1</v>
      </c>
      <c r="H65" s="7">
        <v>2284.1</v>
      </c>
      <c r="I65" s="7">
        <v>31330.1</v>
      </c>
      <c r="J65" s="7">
        <v>0</v>
      </c>
      <c r="K65" s="7"/>
    </row>
    <row r="66" spans="1:11" s="62" customFormat="1" ht="142.5" customHeight="1">
      <c r="A66" s="54" t="s">
        <v>309</v>
      </c>
      <c r="B66" s="7" t="s">
        <v>65</v>
      </c>
      <c r="C66" s="7" t="s">
        <v>38</v>
      </c>
      <c r="D66" s="7" t="s">
        <v>66</v>
      </c>
      <c r="E66" s="7" t="s">
        <v>67</v>
      </c>
      <c r="F66" s="7">
        <f t="shared" si="3"/>
        <v>10.19</v>
      </c>
      <c r="G66" s="7">
        <v>0</v>
      </c>
      <c r="H66" s="7">
        <v>0</v>
      </c>
      <c r="I66" s="7">
        <v>10.19</v>
      </c>
      <c r="J66" s="7">
        <v>0</v>
      </c>
      <c r="K66" s="7"/>
    </row>
    <row r="67" spans="1:11" s="62" customFormat="1" ht="159.75" customHeight="1">
      <c r="A67" s="54" t="s">
        <v>310</v>
      </c>
      <c r="B67" s="7" t="s">
        <v>71</v>
      </c>
      <c r="C67" s="7" t="s">
        <v>43</v>
      </c>
      <c r="D67" s="7" t="s">
        <v>68</v>
      </c>
      <c r="E67" s="7" t="s">
        <v>67</v>
      </c>
      <c r="F67" s="10">
        <f t="shared" si="3"/>
        <v>7817.5989499999996</v>
      </c>
      <c r="G67" s="10">
        <v>0</v>
      </c>
      <c r="H67" s="10">
        <v>3500</v>
      </c>
      <c r="I67" s="10">
        <f>2317.59895+1900</f>
        <v>4217.5989499999996</v>
      </c>
      <c r="J67" s="10">
        <v>100</v>
      </c>
      <c r="K67" s="10"/>
    </row>
    <row r="68" spans="1:11" s="62" customFormat="1" ht="183" customHeight="1">
      <c r="A68" s="54" t="s">
        <v>311</v>
      </c>
      <c r="B68" s="7" t="s">
        <v>72</v>
      </c>
      <c r="C68" s="7" t="s">
        <v>295</v>
      </c>
      <c r="D68" s="7" t="s">
        <v>69</v>
      </c>
      <c r="E68" s="7" t="s">
        <v>67</v>
      </c>
      <c r="F68" s="7">
        <f t="shared" si="3"/>
        <v>0</v>
      </c>
      <c r="G68" s="7">
        <v>0</v>
      </c>
      <c r="H68" s="7">
        <v>0</v>
      </c>
      <c r="I68" s="7">
        <v>0</v>
      </c>
      <c r="J68" s="7">
        <v>0</v>
      </c>
      <c r="K68" s="7"/>
    </row>
    <row r="69" spans="1:11" s="58" customFormat="1" ht="152.25" customHeight="1">
      <c r="A69" s="54" t="s">
        <v>312</v>
      </c>
      <c r="B69" s="7" t="s">
        <v>371</v>
      </c>
      <c r="C69" s="7" t="s">
        <v>141</v>
      </c>
      <c r="D69" s="7" t="s">
        <v>70</v>
      </c>
      <c r="E69" s="7" t="s">
        <v>67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</row>
    <row r="70" spans="1:11" s="58" customFormat="1" ht="168" customHeight="1">
      <c r="A70" s="54" t="s">
        <v>313</v>
      </c>
      <c r="B70" s="7" t="s">
        <v>370</v>
      </c>
      <c r="C70" s="7" t="s">
        <v>161</v>
      </c>
      <c r="D70" s="7" t="s">
        <v>254</v>
      </c>
      <c r="E70" s="7" t="s">
        <v>255</v>
      </c>
      <c r="F70" s="7">
        <f>G70+H70+I70+J70</f>
        <v>8487.1949999999997</v>
      </c>
      <c r="G70" s="7">
        <v>2223.1280000000002</v>
      </c>
      <c r="H70" s="7">
        <v>2761.4450000000002</v>
      </c>
      <c r="I70" s="7">
        <v>816.43299999999999</v>
      </c>
      <c r="J70" s="7">
        <v>2686.1889999999999</v>
      </c>
      <c r="K70" s="7">
        <v>0</v>
      </c>
    </row>
    <row r="71" spans="1:11" s="58" customFormat="1" ht="146.25" customHeight="1">
      <c r="A71" s="54" t="s">
        <v>314</v>
      </c>
      <c r="B71" s="7" t="s">
        <v>73</v>
      </c>
      <c r="C71" s="7" t="s">
        <v>37</v>
      </c>
      <c r="D71" s="7" t="s">
        <v>74</v>
      </c>
      <c r="E71" s="7" t="s">
        <v>75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/>
    </row>
    <row r="72" spans="1:11" s="58" customFormat="1" ht="132.75" customHeight="1">
      <c r="A72" s="54" t="s">
        <v>315</v>
      </c>
      <c r="B72" s="7" t="s">
        <v>76</v>
      </c>
      <c r="C72" s="7" t="s">
        <v>109</v>
      </c>
      <c r="D72" s="7" t="s">
        <v>77</v>
      </c>
      <c r="E72" s="7" t="s">
        <v>78</v>
      </c>
      <c r="F72" s="7">
        <f>G72+H72+I72</f>
        <v>15702.7</v>
      </c>
      <c r="G72" s="7">
        <v>220.1</v>
      </c>
      <c r="H72" s="7">
        <v>5236</v>
      </c>
      <c r="I72" s="7">
        <v>10246.6</v>
      </c>
      <c r="J72" s="7"/>
      <c r="K72" s="7"/>
    </row>
    <row r="73" spans="1:11" s="58" customFormat="1" ht="108">
      <c r="A73" s="54" t="s">
        <v>316</v>
      </c>
      <c r="B73" s="7" t="s">
        <v>76</v>
      </c>
      <c r="C73" s="7" t="s">
        <v>175</v>
      </c>
      <c r="D73" s="7" t="s">
        <v>256</v>
      </c>
      <c r="E73" s="7" t="s">
        <v>78</v>
      </c>
      <c r="F73" s="7">
        <f>G73+H73+I73+J73</f>
        <v>80490</v>
      </c>
      <c r="G73" s="7">
        <v>1703.5</v>
      </c>
      <c r="H73" s="7">
        <v>0</v>
      </c>
      <c r="I73" s="7">
        <v>78786.5</v>
      </c>
      <c r="J73" s="7">
        <v>0</v>
      </c>
      <c r="K73" s="7"/>
    </row>
    <row r="74" spans="1:11" s="58" customFormat="1" ht="123" customHeight="1">
      <c r="A74" s="54" t="s">
        <v>317</v>
      </c>
      <c r="B74" s="7" t="s">
        <v>79</v>
      </c>
      <c r="C74" s="7" t="s">
        <v>37</v>
      </c>
      <c r="D74" s="7" t="s">
        <v>44</v>
      </c>
      <c r="E74" s="7" t="s">
        <v>78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/>
    </row>
    <row r="75" spans="1:11" s="58" customFormat="1" ht="153" customHeight="1">
      <c r="A75" s="54" t="s">
        <v>318</v>
      </c>
      <c r="B75" s="7" t="s">
        <v>373</v>
      </c>
      <c r="C75" s="7" t="s">
        <v>37</v>
      </c>
      <c r="D75" s="7" t="s">
        <v>257</v>
      </c>
      <c r="E75" s="7" t="s">
        <v>258</v>
      </c>
      <c r="F75" s="7">
        <v>0</v>
      </c>
      <c r="G75" s="7">
        <v>0</v>
      </c>
      <c r="H75" s="7">
        <v>0</v>
      </c>
      <c r="I75" s="7">
        <v>0</v>
      </c>
      <c r="J75" s="7">
        <v>0</v>
      </c>
      <c r="K75" s="7"/>
    </row>
    <row r="76" spans="1:11" s="58" customFormat="1" ht="125.25" customHeight="1">
      <c r="A76" s="54" t="s">
        <v>319</v>
      </c>
      <c r="B76" s="7" t="s">
        <v>80</v>
      </c>
      <c r="C76" s="7" t="s">
        <v>109</v>
      </c>
      <c r="D76" s="7" t="s">
        <v>372</v>
      </c>
      <c r="E76" s="7" t="s">
        <v>81</v>
      </c>
      <c r="F76" s="10">
        <f>G76+H76+I76+J76</f>
        <v>38562</v>
      </c>
      <c r="G76" s="10">
        <v>669.9</v>
      </c>
      <c r="H76" s="10">
        <v>2743.5</v>
      </c>
      <c r="I76" s="10">
        <v>35148.6</v>
      </c>
      <c r="J76" s="10">
        <v>0</v>
      </c>
      <c r="K76" s="11"/>
    </row>
    <row r="77" spans="1:11" s="58" customFormat="1" ht="141.75" customHeight="1">
      <c r="A77" s="54" t="s">
        <v>320</v>
      </c>
      <c r="B77" s="7" t="s">
        <v>80</v>
      </c>
      <c r="C77" s="7" t="s">
        <v>175</v>
      </c>
      <c r="D77" s="7" t="s">
        <v>259</v>
      </c>
      <c r="E77" s="7" t="s">
        <v>81</v>
      </c>
      <c r="F77" s="10">
        <f>G77+H77+I77+J77</f>
        <v>13208.300000000001</v>
      </c>
      <c r="G77" s="10">
        <v>464.6</v>
      </c>
      <c r="H77" s="10">
        <v>0</v>
      </c>
      <c r="I77" s="10">
        <v>12743.7</v>
      </c>
      <c r="J77" s="10">
        <v>0</v>
      </c>
      <c r="K77" s="11"/>
    </row>
    <row r="78" spans="1:11" s="58" customFormat="1" ht="168">
      <c r="A78" s="54" t="s">
        <v>321</v>
      </c>
      <c r="B78" s="7" t="s">
        <v>82</v>
      </c>
      <c r="C78" s="7" t="s">
        <v>142</v>
      </c>
      <c r="D78" s="7" t="s">
        <v>83</v>
      </c>
      <c r="E78" s="7" t="s">
        <v>81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</row>
    <row r="79" spans="1:11" s="58" customFormat="1" ht="180">
      <c r="A79" s="54" t="s">
        <v>322</v>
      </c>
      <c r="B79" s="7" t="s">
        <v>84</v>
      </c>
      <c r="C79" s="7" t="s">
        <v>37</v>
      </c>
      <c r="D79" s="7" t="s">
        <v>85</v>
      </c>
      <c r="E79" s="7" t="s">
        <v>81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/>
    </row>
    <row r="80" spans="1:11" s="58" customFormat="1" ht="135" customHeight="1">
      <c r="A80" s="54" t="s">
        <v>323</v>
      </c>
      <c r="B80" s="7" t="s">
        <v>384</v>
      </c>
      <c r="C80" s="7" t="s">
        <v>294</v>
      </c>
      <c r="D80" s="7" t="s">
        <v>260</v>
      </c>
      <c r="E80" s="7" t="s">
        <v>81</v>
      </c>
      <c r="F80" s="7">
        <v>826.37599999999998</v>
      </c>
      <c r="G80" s="7">
        <v>0</v>
      </c>
      <c r="H80" s="7">
        <v>578.46299999999997</v>
      </c>
      <c r="I80" s="7">
        <v>82.638000000000005</v>
      </c>
      <c r="J80" s="7">
        <v>165.27500000000001</v>
      </c>
      <c r="K80" s="7"/>
    </row>
    <row r="81" spans="1:11" s="58" customFormat="1" ht="156.75" customHeight="1">
      <c r="A81" s="54" t="s">
        <v>324</v>
      </c>
      <c r="B81" s="7" t="s">
        <v>86</v>
      </c>
      <c r="C81" s="7" t="s">
        <v>46</v>
      </c>
      <c r="D81" s="7" t="s">
        <v>87</v>
      </c>
      <c r="E81" s="7" t="s">
        <v>88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/>
    </row>
    <row r="82" spans="1:11" s="58" customFormat="1" ht="233.25" customHeight="1">
      <c r="A82" s="54" t="s">
        <v>325</v>
      </c>
      <c r="B82" s="7" t="s">
        <v>89</v>
      </c>
      <c r="C82" s="7" t="s">
        <v>47</v>
      </c>
      <c r="D82" s="7" t="s">
        <v>90</v>
      </c>
      <c r="E82" s="7" t="s">
        <v>88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/>
    </row>
    <row r="83" spans="1:11" s="58" customFormat="1" ht="147.75" customHeight="1">
      <c r="A83" s="54" t="s">
        <v>326</v>
      </c>
      <c r="B83" s="7" t="s">
        <v>45</v>
      </c>
      <c r="C83" s="7" t="s">
        <v>35</v>
      </c>
      <c r="D83" s="7" t="s">
        <v>91</v>
      </c>
      <c r="E83" s="7" t="s">
        <v>88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/>
    </row>
    <row r="84" spans="1:11" s="58" customFormat="1" ht="286.5" customHeight="1">
      <c r="A84" s="54" t="s">
        <v>327</v>
      </c>
      <c r="B84" s="7" t="s">
        <v>92</v>
      </c>
      <c r="C84" s="7" t="s">
        <v>109</v>
      </c>
      <c r="D84" s="7" t="s">
        <v>93</v>
      </c>
      <c r="E84" s="7" t="s">
        <v>88</v>
      </c>
      <c r="F84" s="7">
        <f>G84+H84+I84+J84</f>
        <v>15204.8</v>
      </c>
      <c r="G84" s="7">
        <v>80.8</v>
      </c>
      <c r="H84" s="7">
        <v>13575</v>
      </c>
      <c r="I84" s="7">
        <v>1524</v>
      </c>
      <c r="J84" s="7">
        <v>25</v>
      </c>
      <c r="K84" s="7"/>
    </row>
    <row r="85" spans="1:11" s="58" customFormat="1" ht="108">
      <c r="A85" s="54" t="s">
        <v>328</v>
      </c>
      <c r="B85" s="7" t="s">
        <v>94</v>
      </c>
      <c r="C85" s="7" t="s">
        <v>38</v>
      </c>
      <c r="D85" s="7" t="s">
        <v>95</v>
      </c>
      <c r="E85" s="7" t="s">
        <v>96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/>
    </row>
    <row r="86" spans="1:11" s="58" customFormat="1" ht="108">
      <c r="A86" s="54" t="s">
        <v>329</v>
      </c>
      <c r="B86" s="7" t="s">
        <v>97</v>
      </c>
      <c r="C86" s="7" t="s">
        <v>175</v>
      </c>
      <c r="D86" s="7" t="s">
        <v>261</v>
      </c>
      <c r="E86" s="7" t="s">
        <v>98</v>
      </c>
      <c r="F86" s="7">
        <f>G86+H86+I86+J86</f>
        <v>45614.7</v>
      </c>
      <c r="G86" s="7">
        <v>752.1</v>
      </c>
      <c r="H86" s="7">
        <v>0</v>
      </c>
      <c r="I86" s="7">
        <v>44862.6</v>
      </c>
      <c r="J86" s="7">
        <v>0</v>
      </c>
      <c r="K86" s="7"/>
    </row>
    <row r="87" spans="1:11" s="58" customFormat="1" ht="159" customHeight="1">
      <c r="A87" s="54" t="s">
        <v>330</v>
      </c>
      <c r="B87" s="7" t="s">
        <v>99</v>
      </c>
      <c r="C87" s="7" t="s">
        <v>37</v>
      </c>
      <c r="D87" s="7" t="s">
        <v>100</v>
      </c>
      <c r="E87" s="7" t="s">
        <v>98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/>
    </row>
    <row r="88" spans="1:11" s="58" customFormat="1" ht="159" customHeight="1">
      <c r="A88" s="54" t="s">
        <v>331</v>
      </c>
      <c r="B88" s="7" t="s">
        <v>385</v>
      </c>
      <c r="C88" s="7" t="s">
        <v>143</v>
      </c>
      <c r="D88" s="7" t="s">
        <v>101</v>
      </c>
      <c r="E88" s="7" t="s">
        <v>102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/>
    </row>
    <row r="89" spans="1:11" s="58" customFormat="1" ht="156">
      <c r="A89" s="54" t="s">
        <v>332</v>
      </c>
      <c r="B89" s="7" t="s">
        <v>386</v>
      </c>
      <c r="C89" s="7" t="s">
        <v>37</v>
      </c>
      <c r="D89" s="7" t="s">
        <v>103</v>
      </c>
      <c r="E89" s="7" t="s">
        <v>102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/>
    </row>
    <row r="90" spans="1:11" s="58" customFormat="1" ht="126" customHeight="1">
      <c r="A90" s="54" t="s">
        <v>333</v>
      </c>
      <c r="B90" s="7" t="s">
        <v>387</v>
      </c>
      <c r="C90" s="63" t="s">
        <v>47</v>
      </c>
      <c r="D90" s="7" t="s">
        <v>104</v>
      </c>
      <c r="E90" s="7" t="s">
        <v>102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/>
    </row>
    <row r="91" spans="1:11" s="58" customFormat="1" ht="123.75" customHeight="1">
      <c r="A91" s="54" t="s">
        <v>334</v>
      </c>
      <c r="B91" s="7" t="s">
        <v>105</v>
      </c>
      <c r="C91" s="7" t="s">
        <v>175</v>
      </c>
      <c r="D91" s="7" t="s">
        <v>262</v>
      </c>
      <c r="E91" s="7" t="s">
        <v>106</v>
      </c>
      <c r="F91" s="7">
        <f>G91+I91</f>
        <v>30959.7</v>
      </c>
      <c r="G91" s="7">
        <v>772.4</v>
      </c>
      <c r="H91" s="7">
        <v>0</v>
      </c>
      <c r="I91" s="7">
        <v>30187.3</v>
      </c>
      <c r="J91" s="7">
        <v>0</v>
      </c>
      <c r="K91" s="7"/>
    </row>
    <row r="92" spans="1:11" s="58" customFormat="1" ht="155.25" customHeight="1">
      <c r="A92" s="54" t="s">
        <v>335</v>
      </c>
      <c r="B92" s="64" t="s">
        <v>263</v>
      </c>
      <c r="C92" s="64" t="s">
        <v>294</v>
      </c>
      <c r="D92" s="64" t="s">
        <v>264</v>
      </c>
      <c r="E92" s="64" t="s">
        <v>265</v>
      </c>
      <c r="F92" s="64">
        <v>2247.3000000000002</v>
      </c>
      <c r="G92" s="64">
        <v>1337.2</v>
      </c>
      <c r="H92" s="64">
        <v>235.9</v>
      </c>
      <c r="I92" s="64">
        <v>449.5</v>
      </c>
      <c r="J92" s="64">
        <v>224.7</v>
      </c>
      <c r="K92" s="7"/>
    </row>
    <row r="93" spans="1:11" s="58" customFormat="1" ht="108">
      <c r="A93" s="54" t="s">
        <v>336</v>
      </c>
      <c r="B93" s="7" t="s">
        <v>32</v>
      </c>
      <c r="C93" s="7" t="s">
        <v>56</v>
      </c>
      <c r="D93" s="7" t="s">
        <v>266</v>
      </c>
      <c r="E93" s="7" t="s">
        <v>107</v>
      </c>
      <c r="F93" s="7">
        <f>G93+H93+I93+J93</f>
        <v>7743.5940000000001</v>
      </c>
      <c r="G93" s="7">
        <v>0</v>
      </c>
      <c r="H93" s="7">
        <v>7741.12</v>
      </c>
      <c r="I93" s="7">
        <v>2.4740000000000002</v>
      </c>
      <c r="J93" s="7">
        <v>0</v>
      </c>
      <c r="K93" s="7"/>
    </row>
    <row r="94" spans="1:11" s="58" customFormat="1" ht="144">
      <c r="A94" s="54" t="s">
        <v>337</v>
      </c>
      <c r="B94" s="7" t="s">
        <v>108</v>
      </c>
      <c r="C94" s="7" t="s">
        <v>109</v>
      </c>
      <c r="D94" s="7" t="s">
        <v>267</v>
      </c>
      <c r="E94" s="7" t="s">
        <v>107</v>
      </c>
      <c r="F94" s="7">
        <f>G94+H94+I94+J94</f>
        <v>118204.3</v>
      </c>
      <c r="G94" s="7">
        <v>2078.3000000000002</v>
      </c>
      <c r="H94" s="7">
        <v>24607.040000000001</v>
      </c>
      <c r="I94" s="7">
        <v>91518.96</v>
      </c>
      <c r="J94" s="7">
        <v>0</v>
      </c>
      <c r="K94" s="7"/>
    </row>
    <row r="95" spans="1:11" s="58" customFormat="1" ht="141.75" customHeight="1">
      <c r="A95" s="54" t="s">
        <v>338</v>
      </c>
      <c r="B95" s="7" t="s">
        <v>110</v>
      </c>
      <c r="C95" s="7" t="s">
        <v>37</v>
      </c>
      <c r="D95" s="7" t="s">
        <v>268</v>
      </c>
      <c r="E95" s="7" t="s">
        <v>107</v>
      </c>
      <c r="F95" s="7">
        <v>1201</v>
      </c>
      <c r="G95" s="7">
        <v>0</v>
      </c>
      <c r="H95" s="7">
        <v>0</v>
      </c>
      <c r="I95" s="7">
        <v>1201</v>
      </c>
      <c r="J95" s="7">
        <v>0</v>
      </c>
      <c r="K95" s="7"/>
    </row>
    <row r="96" spans="1:11" s="58" customFormat="1" ht="192">
      <c r="A96" s="54" t="s">
        <v>339</v>
      </c>
      <c r="B96" s="7" t="s">
        <v>111</v>
      </c>
      <c r="C96" s="7" t="s">
        <v>37</v>
      </c>
      <c r="D96" s="7" t="s">
        <v>269</v>
      </c>
      <c r="E96" s="7" t="s">
        <v>270</v>
      </c>
      <c r="F96" s="7">
        <v>30.728000000000002</v>
      </c>
      <c r="G96" s="7">
        <v>0</v>
      </c>
      <c r="H96" s="7">
        <v>0</v>
      </c>
      <c r="I96" s="7">
        <v>30.728000000000002</v>
      </c>
      <c r="J96" s="7">
        <v>0</v>
      </c>
      <c r="K96" s="7">
        <v>0</v>
      </c>
    </row>
    <row r="97" spans="1:11" s="58" customFormat="1" ht="108">
      <c r="A97" s="54" t="s">
        <v>340</v>
      </c>
      <c r="B97" s="7" t="s">
        <v>112</v>
      </c>
      <c r="C97" s="7" t="s">
        <v>37</v>
      </c>
      <c r="D97" s="7" t="s">
        <v>113</v>
      </c>
      <c r="E97" s="7" t="s">
        <v>107</v>
      </c>
      <c r="F97" s="7">
        <f>I97</f>
        <v>225262.3</v>
      </c>
      <c r="G97" s="7">
        <v>0</v>
      </c>
      <c r="H97" s="7">
        <v>0</v>
      </c>
      <c r="I97" s="7">
        <v>225262.3</v>
      </c>
      <c r="J97" s="7">
        <v>0</v>
      </c>
      <c r="K97" s="7"/>
    </row>
    <row r="98" spans="1:11" s="58" customFormat="1" ht="150.75" customHeight="1">
      <c r="A98" s="54" t="s">
        <v>341</v>
      </c>
      <c r="B98" s="7" t="s">
        <v>114</v>
      </c>
      <c r="C98" s="7" t="s">
        <v>38</v>
      </c>
      <c r="D98" s="7" t="s">
        <v>115</v>
      </c>
      <c r="E98" s="7" t="s">
        <v>118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/>
    </row>
    <row r="99" spans="1:11" s="58" customFormat="1" ht="204">
      <c r="A99" s="54" t="s">
        <v>342</v>
      </c>
      <c r="B99" s="7" t="s">
        <v>116</v>
      </c>
      <c r="C99" s="7" t="s">
        <v>37</v>
      </c>
      <c r="D99" s="7" t="s">
        <v>117</v>
      </c>
      <c r="E99" s="7" t="s">
        <v>118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/>
    </row>
    <row r="100" spans="1:11" s="58" customFormat="1" ht="264" customHeight="1">
      <c r="A100" s="54" t="s">
        <v>343</v>
      </c>
      <c r="B100" s="12" t="s">
        <v>119</v>
      </c>
      <c r="C100" s="12" t="s">
        <v>109</v>
      </c>
      <c r="D100" s="12" t="s">
        <v>271</v>
      </c>
      <c r="E100" s="12" t="s">
        <v>118</v>
      </c>
      <c r="F100" s="12">
        <f>G100+H100+I100+J100</f>
        <v>38413.719999999994</v>
      </c>
      <c r="G100" s="12">
        <v>416.6</v>
      </c>
      <c r="H100" s="12">
        <v>1224.5999999999999</v>
      </c>
      <c r="I100" s="12">
        <v>36772.519999999997</v>
      </c>
      <c r="J100" s="12">
        <v>0</v>
      </c>
      <c r="K100" s="12"/>
    </row>
    <row r="101" spans="1:11" s="58" customFormat="1" ht="180.75" customHeight="1">
      <c r="A101" s="54" t="s">
        <v>344</v>
      </c>
      <c r="B101" s="12" t="s">
        <v>119</v>
      </c>
      <c r="C101" s="12" t="s">
        <v>175</v>
      </c>
      <c r="D101" s="12" t="s">
        <v>272</v>
      </c>
      <c r="E101" s="12" t="s">
        <v>118</v>
      </c>
      <c r="F101" s="12">
        <f>G101+I101</f>
        <v>26935.200000000001</v>
      </c>
      <c r="G101" s="12">
        <v>714.2</v>
      </c>
      <c r="H101" s="12">
        <v>0</v>
      </c>
      <c r="I101" s="12">
        <v>26221</v>
      </c>
      <c r="J101" s="12">
        <v>0</v>
      </c>
      <c r="K101" s="12"/>
    </row>
    <row r="102" spans="1:11" s="58" customFormat="1" ht="180">
      <c r="A102" s="54" t="s">
        <v>345</v>
      </c>
      <c r="B102" s="12" t="s">
        <v>273</v>
      </c>
      <c r="C102" s="12" t="s">
        <v>161</v>
      </c>
      <c r="D102" s="12" t="s">
        <v>274</v>
      </c>
      <c r="E102" s="7" t="s">
        <v>275</v>
      </c>
      <c r="F102" s="7">
        <v>644.82500000000005</v>
      </c>
      <c r="G102" s="7">
        <v>383.67099999999999</v>
      </c>
      <c r="H102" s="7">
        <v>67.706999999999994</v>
      </c>
      <c r="I102" s="7">
        <v>96.474000000000004</v>
      </c>
      <c r="J102" s="7">
        <v>96.7</v>
      </c>
      <c r="K102" s="7"/>
    </row>
    <row r="103" spans="1:11" s="58" customFormat="1" ht="178.5" customHeight="1">
      <c r="A103" s="54" t="s">
        <v>346</v>
      </c>
      <c r="B103" s="7" t="s">
        <v>120</v>
      </c>
      <c r="C103" s="7" t="s">
        <v>161</v>
      </c>
      <c r="D103" s="65" t="s">
        <v>121</v>
      </c>
      <c r="E103" s="7" t="s">
        <v>122</v>
      </c>
      <c r="F103" s="7">
        <f>G103+H103+I103+J103</f>
        <v>13750</v>
      </c>
      <c r="G103" s="7">
        <v>4500</v>
      </c>
      <c r="H103" s="7">
        <v>8000</v>
      </c>
      <c r="I103" s="7">
        <v>0</v>
      </c>
      <c r="J103" s="7">
        <v>1250</v>
      </c>
      <c r="K103" s="7"/>
    </row>
    <row r="104" spans="1:11" s="58" customFormat="1" ht="108.75" customHeight="1">
      <c r="A104" s="54" t="s">
        <v>347</v>
      </c>
      <c r="B104" s="7" t="s">
        <v>276</v>
      </c>
      <c r="C104" s="7" t="s">
        <v>35</v>
      </c>
      <c r="D104" s="7" t="s">
        <v>277</v>
      </c>
      <c r="E104" s="66" t="s">
        <v>122</v>
      </c>
      <c r="F104" s="7">
        <f>G104+H104+I104+J104</f>
        <v>11230.001999999999</v>
      </c>
      <c r="G104" s="7">
        <v>11229.89</v>
      </c>
      <c r="H104" s="7">
        <v>0</v>
      </c>
      <c r="I104" s="7">
        <v>0.112</v>
      </c>
      <c r="J104" s="7">
        <v>0</v>
      </c>
      <c r="K104" s="7"/>
    </row>
    <row r="105" spans="1:11" s="58" customFormat="1" ht="177" customHeight="1">
      <c r="A105" s="54" t="s">
        <v>348</v>
      </c>
      <c r="B105" s="7" t="s">
        <v>123</v>
      </c>
      <c r="C105" s="7" t="s">
        <v>144</v>
      </c>
      <c r="D105" s="7" t="s">
        <v>124</v>
      </c>
      <c r="E105" s="7" t="s">
        <v>122</v>
      </c>
      <c r="F105" s="7">
        <v>45584</v>
      </c>
      <c r="G105" s="7"/>
      <c r="H105" s="7"/>
      <c r="I105" s="7">
        <v>45584</v>
      </c>
      <c r="J105" s="7">
        <v>0</v>
      </c>
      <c r="K105" s="7"/>
    </row>
    <row r="106" spans="1:11" s="58" customFormat="1" ht="131.25" customHeight="1">
      <c r="A106" s="54" t="s">
        <v>349</v>
      </c>
      <c r="B106" s="7" t="s">
        <v>369</v>
      </c>
      <c r="C106" s="7" t="s">
        <v>109</v>
      </c>
      <c r="D106" s="7" t="s">
        <v>125</v>
      </c>
      <c r="E106" s="7" t="s">
        <v>122</v>
      </c>
      <c r="F106" s="7">
        <v>74817.100000000006</v>
      </c>
      <c r="G106" s="7">
        <v>1657.1</v>
      </c>
      <c r="H106" s="7">
        <v>4407.7</v>
      </c>
      <c r="I106" s="7">
        <v>68752.3</v>
      </c>
      <c r="J106" s="7">
        <v>0</v>
      </c>
      <c r="K106" s="7"/>
    </row>
    <row r="107" spans="1:11" s="58" customFormat="1" ht="108">
      <c r="A107" s="54" t="s">
        <v>350</v>
      </c>
      <c r="B107" s="67" t="s">
        <v>369</v>
      </c>
      <c r="C107" s="7" t="s">
        <v>175</v>
      </c>
      <c r="D107" s="7" t="s">
        <v>278</v>
      </c>
      <c r="E107" s="7" t="s">
        <v>122</v>
      </c>
      <c r="F107" s="10">
        <f>G107+H107+I107+J107</f>
        <v>48764.7</v>
      </c>
      <c r="G107" s="10">
        <v>1812</v>
      </c>
      <c r="H107" s="10">
        <v>0</v>
      </c>
      <c r="I107" s="10">
        <v>46952.7</v>
      </c>
      <c r="J107" s="10">
        <v>0</v>
      </c>
      <c r="K107" s="10"/>
    </row>
    <row r="108" spans="1:11" s="58" customFormat="1" ht="209.25" customHeight="1">
      <c r="A108" s="54" t="s">
        <v>351</v>
      </c>
      <c r="B108" s="7" t="s">
        <v>368</v>
      </c>
      <c r="C108" s="7" t="s">
        <v>161</v>
      </c>
      <c r="D108" s="7" t="s">
        <v>279</v>
      </c>
      <c r="E108" s="7" t="s">
        <v>122</v>
      </c>
      <c r="F108" s="10">
        <f>G108+H108+I108+J108</f>
        <v>19626.436999999998</v>
      </c>
      <c r="G108" s="10">
        <v>13450.58</v>
      </c>
      <c r="H108" s="10">
        <v>237.78</v>
      </c>
      <c r="I108" s="10">
        <v>909.81</v>
      </c>
      <c r="J108" s="10">
        <v>5028.2669999999998</v>
      </c>
      <c r="K108" s="10"/>
    </row>
    <row r="109" spans="1:11" s="58" customFormat="1" ht="234.75" customHeight="1">
      <c r="A109" s="54" t="s">
        <v>352</v>
      </c>
      <c r="B109" s="7" t="s">
        <v>48</v>
      </c>
      <c r="C109" s="9" t="s">
        <v>109</v>
      </c>
      <c r="D109" s="7" t="s">
        <v>367</v>
      </c>
      <c r="E109" s="7" t="s">
        <v>126</v>
      </c>
      <c r="F109" s="7">
        <f>G109+H109+I109+J109</f>
        <v>59102.600000000006</v>
      </c>
      <c r="G109" s="7">
        <v>516</v>
      </c>
      <c r="H109" s="7">
        <v>9069.2000000000007</v>
      </c>
      <c r="I109" s="7">
        <v>49517.4</v>
      </c>
      <c r="J109" s="7">
        <v>0</v>
      </c>
      <c r="K109" s="7">
        <v>0</v>
      </c>
    </row>
    <row r="110" spans="1:11" s="58" customFormat="1" ht="108">
      <c r="A110" s="54" t="s">
        <v>353</v>
      </c>
      <c r="B110" s="7" t="s">
        <v>48</v>
      </c>
      <c r="C110" s="7" t="s">
        <v>175</v>
      </c>
      <c r="D110" s="7" t="s">
        <v>280</v>
      </c>
      <c r="E110" s="7" t="s">
        <v>126</v>
      </c>
      <c r="F110" s="7">
        <f>G110+H110+I110+J110</f>
        <v>48764.7</v>
      </c>
      <c r="G110" s="7">
        <v>1812</v>
      </c>
      <c r="H110" s="7">
        <v>0</v>
      </c>
      <c r="I110" s="7">
        <v>46952.7</v>
      </c>
      <c r="J110" s="7">
        <v>0</v>
      </c>
      <c r="K110" s="7"/>
    </row>
    <row r="111" spans="1:11" s="58" customFormat="1" ht="121.5" customHeight="1">
      <c r="A111" s="54" t="s">
        <v>354</v>
      </c>
      <c r="B111" s="7" t="s">
        <v>127</v>
      </c>
      <c r="C111" s="9" t="s">
        <v>37</v>
      </c>
      <c r="D111" s="7" t="s">
        <v>128</v>
      </c>
      <c r="E111" s="7" t="s">
        <v>126</v>
      </c>
      <c r="F111" s="7">
        <v>22200</v>
      </c>
      <c r="G111" s="7">
        <v>0</v>
      </c>
      <c r="H111" s="7">
        <v>0</v>
      </c>
      <c r="I111" s="7">
        <v>22200</v>
      </c>
      <c r="J111" s="7">
        <v>0</v>
      </c>
      <c r="K111" s="7">
        <v>0</v>
      </c>
    </row>
    <row r="112" spans="1:11" s="58" customFormat="1" ht="115.5" customHeight="1">
      <c r="A112" s="54" t="s">
        <v>355</v>
      </c>
      <c r="B112" s="7" t="s">
        <v>129</v>
      </c>
      <c r="C112" s="9" t="s">
        <v>37</v>
      </c>
      <c r="D112" s="7" t="s">
        <v>130</v>
      </c>
      <c r="E112" s="7" t="s">
        <v>126</v>
      </c>
      <c r="F112" s="7">
        <f>G112+H112+I112+J112+K112</f>
        <v>13930</v>
      </c>
      <c r="G112" s="7">
        <v>0</v>
      </c>
      <c r="H112" s="7">
        <v>0</v>
      </c>
      <c r="I112" s="7">
        <v>13930</v>
      </c>
      <c r="J112" s="7">
        <v>0</v>
      </c>
      <c r="K112" s="7">
        <v>0</v>
      </c>
    </row>
    <row r="113" spans="1:11" s="58" customFormat="1" ht="118.5" customHeight="1">
      <c r="A113" s="54" t="s">
        <v>356</v>
      </c>
      <c r="B113" s="7" t="s">
        <v>281</v>
      </c>
      <c r="C113" s="7" t="s">
        <v>38</v>
      </c>
      <c r="D113" s="7" t="s">
        <v>131</v>
      </c>
      <c r="E113" s="7" t="s">
        <v>126</v>
      </c>
      <c r="F113" s="7">
        <f>I113</f>
        <v>12826.68</v>
      </c>
      <c r="G113" s="7">
        <v>0</v>
      </c>
      <c r="H113" s="7">
        <v>0</v>
      </c>
      <c r="I113" s="7">
        <v>12826.68</v>
      </c>
      <c r="J113" s="7">
        <v>0</v>
      </c>
      <c r="K113" s="7">
        <v>0</v>
      </c>
    </row>
    <row r="114" spans="1:11" s="58" customFormat="1" ht="165.75" customHeight="1">
      <c r="A114" s="54" t="s">
        <v>357</v>
      </c>
      <c r="B114" s="7" t="s">
        <v>282</v>
      </c>
      <c r="C114" s="9" t="s">
        <v>161</v>
      </c>
      <c r="D114" s="7" t="s">
        <v>283</v>
      </c>
      <c r="E114" s="7" t="s">
        <v>126</v>
      </c>
      <c r="F114" s="7">
        <f>G114+H114+I114+J114</f>
        <v>984.36000000000013</v>
      </c>
      <c r="G114" s="7">
        <v>585.70000000000005</v>
      </c>
      <c r="H114" s="7">
        <v>103.35</v>
      </c>
      <c r="I114" s="7">
        <v>100.24</v>
      </c>
      <c r="J114" s="7">
        <v>195.07</v>
      </c>
      <c r="K114" s="7"/>
    </row>
    <row r="115" spans="1:11" s="58" customFormat="1" ht="216.75" customHeight="1">
      <c r="A115" s="54" t="s">
        <v>358</v>
      </c>
      <c r="B115" s="7" t="s">
        <v>132</v>
      </c>
      <c r="C115" s="7" t="s">
        <v>109</v>
      </c>
      <c r="D115" s="7" t="s">
        <v>366</v>
      </c>
      <c r="E115" s="7" t="s">
        <v>133</v>
      </c>
      <c r="F115" s="68">
        <v>233970.3</v>
      </c>
      <c r="G115" s="68">
        <v>1343.9</v>
      </c>
      <c r="H115" s="68">
        <v>1512.25</v>
      </c>
      <c r="I115" s="68">
        <f>F115-G115-H115</f>
        <v>231114.15</v>
      </c>
      <c r="J115" s="9">
        <v>0</v>
      </c>
      <c r="K115" s="9"/>
    </row>
    <row r="116" spans="1:11" s="58" customFormat="1" ht="141" customHeight="1">
      <c r="A116" s="54" t="s">
        <v>359</v>
      </c>
      <c r="B116" s="7" t="s">
        <v>32</v>
      </c>
      <c r="C116" s="9" t="s">
        <v>35</v>
      </c>
      <c r="D116" s="63" t="s">
        <v>134</v>
      </c>
      <c r="E116" s="7" t="s">
        <v>133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 t="s">
        <v>29</v>
      </c>
    </row>
    <row r="117" spans="1:11" s="58" customFormat="1" ht="167.25" customHeight="1">
      <c r="A117" s="54" t="s">
        <v>360</v>
      </c>
      <c r="B117" s="10" t="s">
        <v>135</v>
      </c>
      <c r="C117" s="10" t="s">
        <v>37</v>
      </c>
      <c r="D117" s="7" t="s">
        <v>136</v>
      </c>
      <c r="E117" s="7" t="s">
        <v>133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 t="s">
        <v>29</v>
      </c>
    </row>
    <row r="118" spans="1:11" s="58" customFormat="1" ht="164.25" customHeight="1">
      <c r="A118" s="54" t="s">
        <v>361</v>
      </c>
      <c r="B118" s="10" t="s">
        <v>137</v>
      </c>
      <c r="C118" s="10" t="s">
        <v>138</v>
      </c>
      <c r="D118" s="7" t="s">
        <v>284</v>
      </c>
      <c r="E118" s="7" t="s">
        <v>133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 t="s">
        <v>29</v>
      </c>
    </row>
    <row r="119" spans="1:11" s="58" customFormat="1" ht="164.25" customHeight="1">
      <c r="A119" s="54" t="s">
        <v>362</v>
      </c>
      <c r="B119" s="10" t="s">
        <v>139</v>
      </c>
      <c r="C119" s="10" t="s">
        <v>138</v>
      </c>
      <c r="D119" s="7" t="s">
        <v>140</v>
      </c>
      <c r="E119" s="7" t="s">
        <v>133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 t="s">
        <v>29</v>
      </c>
    </row>
    <row r="120" spans="1:11" s="58" customFormat="1" ht="191.25" customHeight="1">
      <c r="A120" s="54" t="s">
        <v>363</v>
      </c>
      <c r="B120" s="37" t="s">
        <v>285</v>
      </c>
      <c r="C120" s="13" t="s">
        <v>161</v>
      </c>
      <c r="D120" s="7" t="s">
        <v>286</v>
      </c>
      <c r="E120" s="7" t="s">
        <v>133</v>
      </c>
      <c r="F120" s="13">
        <f>SUM(G120:J120)</f>
        <v>1212.72</v>
      </c>
      <c r="G120" s="69">
        <v>721.5684</v>
      </c>
      <c r="H120" s="69">
        <v>127.3356</v>
      </c>
      <c r="I120" s="69">
        <v>303.18</v>
      </c>
      <c r="J120" s="69">
        <v>60.636000000000003</v>
      </c>
      <c r="K120" s="13" t="s">
        <v>29</v>
      </c>
    </row>
    <row r="121" spans="1:11" ht="168.75" customHeight="1">
      <c r="A121" s="54" t="s">
        <v>364</v>
      </c>
      <c r="B121" s="70" t="s">
        <v>132</v>
      </c>
      <c r="C121" s="70" t="s">
        <v>175</v>
      </c>
      <c r="D121" s="70" t="s">
        <v>365</v>
      </c>
      <c r="E121" s="70" t="s">
        <v>133</v>
      </c>
      <c r="F121" s="68">
        <v>88131.9</v>
      </c>
      <c r="G121" s="68">
        <v>693</v>
      </c>
      <c r="H121" s="68">
        <v>0</v>
      </c>
      <c r="I121" s="68">
        <f>F121-G121</f>
        <v>87438.9</v>
      </c>
      <c r="J121" s="68">
        <v>0</v>
      </c>
      <c r="K121" s="39"/>
    </row>
  </sheetData>
  <mergeCells count="15">
    <mergeCell ref="A10:K10"/>
    <mergeCell ref="A36:K36"/>
    <mergeCell ref="A46:K46"/>
    <mergeCell ref="H1:K1"/>
    <mergeCell ref="J2:K2"/>
    <mergeCell ref="A4:K4"/>
    <mergeCell ref="A6:A8"/>
    <mergeCell ref="B6:B8"/>
    <mergeCell ref="C6:C8"/>
    <mergeCell ref="D6:D8"/>
    <mergeCell ref="E6:E8"/>
    <mergeCell ref="F6:J6"/>
    <mergeCell ref="K6:K8"/>
    <mergeCell ref="F7:F8"/>
    <mergeCell ref="G7:J7"/>
  </mergeCells>
  <pageMargins left="0.23622047244094491" right="0.23622047244094491" top="0.55118110236220474" bottom="0.55118110236220474" header="0.31496062992125984" footer="0.31496062992125984"/>
  <pageSetup paperSize="9" orientation="landscape" verticalDpi="180" r:id="rId1"/>
  <headerFooter>
    <oddHeader xml:space="preserve">&amp;C
</oddHeader>
    <oddFooter>&amp;C&amp;P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</vt:lpstr>
      <vt:lpstr>Лист2</vt:lpstr>
      <vt:lpstr>Лист3</vt:lpstr>
      <vt:lpstr>'Лист1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2021-02-01T11:01:01Z</dcterms:modified>
</cp:coreProperties>
</file>