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/>
  </bookViews>
  <sheets>
    <sheet name="1 полугодие 2015 года" sheetId="1" r:id="rId1"/>
  </sheets>
  <calcPr calcId="124519" iterateDelta="1E-4"/>
</workbook>
</file>

<file path=xl/calcChain.xml><?xml version="1.0" encoding="utf-8"?>
<calcChain xmlns="http://schemas.openxmlformats.org/spreadsheetml/2006/main">
  <c r="Q13" i="1"/>
  <c r="Q12"/>
  <c r="L16"/>
  <c r="K16"/>
  <c r="J16"/>
  <c r="I16"/>
  <c r="H16"/>
  <c r="G16"/>
  <c r="F16"/>
  <c r="E16"/>
  <c r="D16"/>
  <c r="M16"/>
  <c r="Q81"/>
  <c r="Q61"/>
  <c r="Q58"/>
  <c r="Q14"/>
  <c r="L70"/>
  <c r="M70"/>
  <c r="F69"/>
  <c r="F70" s="1"/>
  <c r="G69"/>
  <c r="G70" s="1"/>
  <c r="H69"/>
  <c r="H70" s="1"/>
  <c r="I69"/>
  <c r="I70" s="1"/>
  <c r="J69"/>
  <c r="J70" s="1"/>
  <c r="K69"/>
  <c r="K70" s="1"/>
  <c r="L69"/>
  <c r="M69"/>
  <c r="E68"/>
  <c r="D68"/>
  <c r="E67"/>
  <c r="E69" s="1"/>
  <c r="E70" s="1"/>
  <c r="D67"/>
  <c r="F51"/>
  <c r="G51"/>
  <c r="H51"/>
  <c r="H52" s="1"/>
  <c r="I51"/>
  <c r="J51"/>
  <c r="K51"/>
  <c r="L51"/>
  <c r="L52" s="1"/>
  <c r="M51"/>
  <c r="E50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F35"/>
  <c r="G35"/>
  <c r="H35"/>
  <c r="I35"/>
  <c r="J35"/>
  <c r="K35"/>
  <c r="L35"/>
  <c r="M35"/>
  <c r="E33"/>
  <c r="E34"/>
  <c r="D34"/>
  <c r="E31"/>
  <c r="D31"/>
  <c r="E32"/>
  <c r="D32"/>
  <c r="D33"/>
  <c r="F28"/>
  <c r="G28"/>
  <c r="H28"/>
  <c r="I28"/>
  <c r="J28"/>
  <c r="K28"/>
  <c r="L28"/>
  <c r="M28"/>
  <c r="E27"/>
  <c r="D27"/>
  <c r="D69" l="1"/>
  <c r="D70" s="1"/>
  <c r="J52"/>
  <c r="F52"/>
  <c r="K52"/>
  <c r="G52"/>
  <c r="M52"/>
  <c r="I52"/>
  <c r="E35"/>
  <c r="D35"/>
  <c r="E12"/>
  <c r="D12"/>
  <c r="D13"/>
  <c r="E13"/>
  <c r="D14"/>
  <c r="E14"/>
  <c r="D15"/>
  <c r="E15"/>
  <c r="Q15"/>
  <c r="D20"/>
  <c r="D21" s="1"/>
  <c r="D22" s="1"/>
  <c r="E20"/>
  <c r="E21" s="1"/>
  <c r="E22" s="1"/>
  <c r="F21"/>
  <c r="G21"/>
  <c r="G22" s="1"/>
  <c r="H21"/>
  <c r="H22" s="1"/>
  <c r="I21"/>
  <c r="I22" s="1"/>
  <c r="J21"/>
  <c r="J22" s="1"/>
  <c r="K21"/>
  <c r="K22" s="1"/>
  <c r="L21"/>
  <c r="L22" s="1"/>
  <c r="M21"/>
  <c r="M22" s="1"/>
  <c r="F22"/>
  <c r="D26"/>
  <c r="D28" s="1"/>
  <c r="E26"/>
  <c r="E28" s="1"/>
  <c r="D38"/>
  <c r="E38"/>
  <c r="Q38"/>
  <c r="D39"/>
  <c r="E39"/>
  <c r="E51" s="1"/>
  <c r="E52" s="1"/>
  <c r="D55"/>
  <c r="D56" s="1"/>
  <c r="E55"/>
  <c r="E56" s="1"/>
  <c r="F56"/>
  <c r="G56"/>
  <c r="H56"/>
  <c r="I56"/>
  <c r="J56"/>
  <c r="K56"/>
  <c r="L56"/>
  <c r="M56"/>
  <c r="D58"/>
  <c r="D59" s="1"/>
  <c r="E58"/>
  <c r="E59" s="1"/>
  <c r="F59"/>
  <c r="G59"/>
  <c r="H59"/>
  <c r="I59"/>
  <c r="J59"/>
  <c r="K59"/>
  <c r="L59"/>
  <c r="M59"/>
  <c r="D61"/>
  <c r="E61"/>
  <c r="D62"/>
  <c r="E62"/>
  <c r="F63"/>
  <c r="G63"/>
  <c r="H63"/>
  <c r="I63"/>
  <c r="J63"/>
  <c r="K63"/>
  <c r="L63"/>
  <c r="M63"/>
  <c r="D73"/>
  <c r="D74" s="1"/>
  <c r="D75" s="1"/>
  <c r="E73"/>
  <c r="E74" s="1"/>
  <c r="E75" s="1"/>
  <c r="F74"/>
  <c r="F75" s="1"/>
  <c r="G74"/>
  <c r="G75" s="1"/>
  <c r="H74"/>
  <c r="H75" s="1"/>
  <c r="I74"/>
  <c r="I75" s="1"/>
  <c r="J74"/>
  <c r="J75" s="1"/>
  <c r="K74"/>
  <c r="K75" s="1"/>
  <c r="L74"/>
  <c r="L75" s="1"/>
  <c r="M74"/>
  <c r="M75" s="1"/>
  <c r="D78"/>
  <c r="D79" s="1"/>
  <c r="E78"/>
  <c r="E79" s="1"/>
  <c r="F79"/>
  <c r="G79"/>
  <c r="H79"/>
  <c r="I79"/>
  <c r="J79"/>
  <c r="K79"/>
  <c r="L79"/>
  <c r="M79"/>
  <c r="D81"/>
  <c r="E81"/>
  <c r="D82"/>
  <c r="E82"/>
  <c r="F83"/>
  <c r="F84" s="1"/>
  <c r="G83"/>
  <c r="G84" s="1"/>
  <c r="H83"/>
  <c r="H84" s="1"/>
  <c r="I83"/>
  <c r="J83"/>
  <c r="J84" s="1"/>
  <c r="K83"/>
  <c r="L83"/>
  <c r="L84" s="1"/>
  <c r="M83"/>
  <c r="M84" s="1"/>
  <c r="L85" l="1"/>
  <c r="L86" s="1"/>
  <c r="H85"/>
  <c r="H86" s="1"/>
  <c r="I84"/>
  <c r="K84"/>
  <c r="D51"/>
  <c r="D52" s="1"/>
  <c r="E83"/>
  <c r="E84" s="1"/>
  <c r="E63"/>
  <c r="E64" s="1"/>
  <c r="J64"/>
  <c r="J85" s="1"/>
  <c r="J86" s="1"/>
  <c r="F64"/>
  <c r="F85" s="1"/>
  <c r="F86" s="1"/>
  <c r="G64"/>
  <c r="G85" s="1"/>
  <c r="G86" s="1"/>
  <c r="D83"/>
  <c r="D84" s="1"/>
  <c r="D85" s="1"/>
  <c r="D86" s="1"/>
  <c r="L64"/>
  <c r="H64"/>
  <c r="K64"/>
  <c r="K85" s="1"/>
  <c r="K86" s="1"/>
  <c r="M64"/>
  <c r="M85" s="1"/>
  <c r="M86" s="1"/>
  <c r="I64"/>
  <c r="D63"/>
  <c r="D64" s="1"/>
  <c r="I85" l="1"/>
  <c r="I86" s="1"/>
  <c r="E85"/>
  <c r="E86" s="1"/>
</calcChain>
</file>

<file path=xl/sharedStrings.xml><?xml version="1.0" encoding="utf-8"?>
<sst xmlns="http://schemas.openxmlformats.org/spreadsheetml/2006/main" count="176" uniqueCount="128">
  <si>
    <t>ОТЧЕТ</t>
  </si>
  <si>
    <t>№ п/п</t>
  </si>
  <si>
    <t xml:space="preserve">Наименование  программных мероприятий </t>
  </si>
  <si>
    <t>Наименование программ (федеральных, государственных, муниципальных) в рамках которых реализуются мероприятия</t>
  </si>
  <si>
    <t>Объемы финансирования, тыс. рублей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</si>
  <si>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</si>
  <si>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</si>
  <si>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</si>
  <si>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</si>
  <si>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</t>
  </si>
  <si>
    <t>в том числе по источникам       финансирования</t>
  </si>
  <si>
    <t>федеральный     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</si>
  <si>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</si>
  <si>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</si>
  <si>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</si>
  <si>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</si>
  <si>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</si>
  <si>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1. КОММЕРЧЕСКИЕ МЕРОПРИЯТИЯ (ИНВЕСТИЦИОННЫЕ ПРОЕКТЫ)</t>
  </si>
  <si>
    <t>Объемы инвестиций в основной капитал (за исключен. бюджетных ср-в) в расчете на 1 жителя,  руб.</t>
  </si>
  <si>
    <t>Укрепление материально-технической базы и благоустройство МУП «Павловский рынок»</t>
  </si>
  <si>
    <t>Число субъектов малого и среднего предпринимательства в расчете на 10000 населения, ед.</t>
  </si>
  <si>
    <t>ВСЕГО по коммерческим мероприятиям</t>
  </si>
  <si>
    <t>2. НЕКОММЕРЧЕСКИЕ МЕРОПРИЯТИЯ (СОЦИАЛЬНЫЕ)</t>
  </si>
  <si>
    <t>Мероприятия по капитальному строительству или реконструкции</t>
  </si>
  <si>
    <t>Итого по капитальному строительству или реконструкции</t>
  </si>
  <si>
    <t>Строительство нового детского сада на 180 мест в г. Павловске</t>
  </si>
  <si>
    <t>ГП ВО "Развитие образования"</t>
  </si>
  <si>
    <t>Доля детей в возрасте от 1 до 6 лет, получающих дошкольную образов. услугу, %</t>
  </si>
  <si>
    <t>-</t>
  </si>
  <si>
    <t>ИТОГО по образованию</t>
  </si>
  <si>
    <t>Водоснабжение и водоотведение</t>
  </si>
  <si>
    <t>Строительство сетей водоснабжения и водоотведения пос. Восточный в г. Павловске</t>
  </si>
  <si>
    <t>ГП ВО "Обеспечение доступным и комфортным жильем и коммунальными услугами население Воронежской области"</t>
  </si>
  <si>
    <t>Общая площадь жилых помещений, приходящаяся в среднем на 1 жителя, кв.м.</t>
  </si>
  <si>
    <t>Перевод котельных на газообразное топливо</t>
  </si>
  <si>
    <t>ГП ВО "Обеспечение доступным и комфортным жильем и коммунальными услугами населения Воронежской области"</t>
  </si>
  <si>
    <t>Газификация</t>
  </si>
  <si>
    <t>Газификация г.п.-г. Павловск</t>
  </si>
  <si>
    <t>Строительство 3,1 км. газовых сетей</t>
  </si>
  <si>
    <t>Газораспределительные сети х. Переездной (ПИР)</t>
  </si>
  <si>
    <t>Строительство 6,6 км газовых сетей</t>
  </si>
  <si>
    <t>Итого по жилищно-коммунальному хозяйству</t>
  </si>
  <si>
    <t>Переселение граждан из аварийного жилищного фонда</t>
  </si>
  <si>
    <t>МП "Обеспечение доступным и комфортным жильем и коммунальными услугами населения городского поселения – город Павловск Павловского муниципального района Воронежской области на 2014-2019 годы"</t>
  </si>
  <si>
    <t>Доля населения, проживающего в МКД, признанных в установленном порядке аварийными, %</t>
  </si>
  <si>
    <t>Мероприятия по капитальному ремонту, закупке оборудования</t>
  </si>
  <si>
    <t>Проведение капитального ремонта многоквартирных домов</t>
  </si>
  <si>
    <t>Кол-во домов, в которых проведен капитальный ремонт, шт.</t>
  </si>
  <si>
    <t>Итого по капитальному ремонту, закупке оборудования</t>
  </si>
  <si>
    <t>Прочие мероприятия</t>
  </si>
  <si>
    <t>Обеспечение предоставления молодым семьям-участникам программы социальных выплат на приобретение или строительство жилья</t>
  </si>
  <si>
    <t xml:space="preserve">  МП "Социальная поддержка граждан"</t>
  </si>
  <si>
    <t>Улучшение жилищных условий граждан, проживающих  и работающих в сельской местности, в том числе молодых семей и молодых специалистов</t>
  </si>
  <si>
    <t>ГП ВО «Развитие сельского хозяйства, производства пищевых продуктов и инфраструктуры агропродовольственного рынка»;              МП "Развитие сельского хозяйства на территории Павловского муниципального района"</t>
  </si>
  <si>
    <t>Итого по прочим мероприятиям</t>
  </si>
  <si>
    <t>Итого по доступности и качеству жилья</t>
  </si>
  <si>
    <t xml:space="preserve">Итого по прочим мероприятиям </t>
  </si>
  <si>
    <t>Итого по развитию транспортных коммуникаций</t>
  </si>
  <si>
    <t>Мероприятия по капитальному строительству и реконструкции</t>
  </si>
  <si>
    <t>Берегоукрепление р. Дон в районе г. Павловска</t>
  </si>
  <si>
    <t>Кол-во домовладений, исключенных из зоны риска</t>
  </si>
  <si>
    <t>ИТОГО по экологии</t>
  </si>
  <si>
    <t xml:space="preserve">Финансовая поддержка субъектов малого и среднего предпринимательства и организаций, образующих инфраструктуру поддержки субъектов малого и среднего предпринимательства </t>
  </si>
  <si>
    <t>МП "Развитие и поддержка малого и среднего предпринимательства в Павловском муниципальном районе Воронежской области"</t>
  </si>
  <si>
    <t>Регулирование деятельности в сфере имущественных и земельных отношений</t>
  </si>
  <si>
    <t>МП "Управление муниципальным имуществом"</t>
  </si>
  <si>
    <t>ИТОГО по прочим мероприятиям</t>
  </si>
  <si>
    <t>ВСЕГО по некоммерческим мероприятиям</t>
  </si>
  <si>
    <t>о ходе исполнения плана мероприятий по реализации Стратегии социально - экономического развития</t>
  </si>
  <si>
    <t>Павловского муниципального района Воронежской области</t>
  </si>
  <si>
    <t>Промышленная разработка Казинского месторождения гранитов в Павловском муниципальном районе ОАО "ВБ- Девелопмент - Черноземье"</t>
  </si>
  <si>
    <t>Строительство комплекса по хранению и подработке зерновых и масличных культур мощностью 80 тыс. тонн единовременного хранения с зерноочистительным - сушильным блоком на 175 тонн в час ЗАО "Павловскагропродукт"</t>
  </si>
  <si>
    <t>Строительство молодежного торгово-развлекательного центра в г. Павловске ООО "Транспортные технологии"</t>
  </si>
  <si>
    <t>2.1. Образование</t>
  </si>
  <si>
    <t>2.2. Жилищно-коммунальное хозяйство</t>
  </si>
  <si>
    <t>Строительство водозабора в с. Черкасское Покровского сельского поселения</t>
  </si>
  <si>
    <t>ГП ВО "Развитие сельского хозяйства, производства пищевых продуктов и инфраструктуры агропродовольственного рынка"</t>
  </si>
  <si>
    <t>Ввод в эксплуатацию одного водозабора</t>
  </si>
  <si>
    <t>Итого по водоснабжению и водоотведению</t>
  </si>
  <si>
    <t>Перевод котельной МДОУ №1 в с. Лосево на газ</t>
  </si>
  <si>
    <t>Строительство блочной котельной мощностью 0,034 Гк/ч</t>
  </si>
  <si>
    <t>Перевод котельной МДОУ № 2 в с. Лосево на газ</t>
  </si>
  <si>
    <t>Строительство блочной котельной мощностью 0,069 Гк/ч</t>
  </si>
  <si>
    <t>Перевод на газ котельной ДК в с. Михайловка</t>
  </si>
  <si>
    <t>Строительство блочной котельной мощностью 0,258 Гк/ч</t>
  </si>
  <si>
    <t>Строительство блочной котельной ДК в с. Шувалов</t>
  </si>
  <si>
    <t>Строительство блочной котельной мощностью 0,164 Гк/ч</t>
  </si>
  <si>
    <t>Итого по котельным</t>
  </si>
  <si>
    <t>Газификация с. Момотов</t>
  </si>
  <si>
    <t>Строительство 2,24 км. разводящих сетей по с. Момотов</t>
  </si>
  <si>
    <t>Газификация по ул. Пролетарская в с. Александровка</t>
  </si>
  <si>
    <t>Строительство 1,9 км. разводящих сетей в с. Александровка</t>
  </si>
  <si>
    <t>Строительство газораспределительных сетей по улицам с. Ливенка</t>
  </si>
  <si>
    <t>Строительство 5,4 км. разводящих сетей в с. Ливенка</t>
  </si>
  <si>
    <t>Строительство газораспределительных сетей по улицам с. Воронцовка</t>
  </si>
  <si>
    <t>Строительство 6,7 км. разводящих сетей в с. Воронцовка</t>
  </si>
  <si>
    <t>Строительство газораспределительных сетей по улицам в с. Петровка</t>
  </si>
  <si>
    <t>Строительство газораспределительных сетей по улицам в с. Гаврильск</t>
  </si>
  <si>
    <t>Строительство 3,63 км. разводящих сетей в с. Петровка</t>
  </si>
  <si>
    <t>Строительство 2,5 км. разводящих сетей в с. Гаврильск</t>
  </si>
  <si>
    <t>Строительство газораспределительных сетей по улицам в с. Покровка</t>
  </si>
  <si>
    <t>Строительство 0,5 км. разводящих сетей в с. Покровка</t>
  </si>
  <si>
    <t>Строительство газораспределительных сетей по улицам в с. Елизаветовка</t>
  </si>
  <si>
    <t>Строительство 0,3 км. разводящих сетей в с. Елизаветовка</t>
  </si>
  <si>
    <t>Строительство газораспределительных сетей по улицам в с. Преображенка</t>
  </si>
  <si>
    <t>Строительство 0,6 км. разводящих сетей в с. Преображенка</t>
  </si>
  <si>
    <t>Строительство газораспределительных сетей по улицам в с. Бабка</t>
  </si>
  <si>
    <t>Строительство 0,8 км. разводящих сетей в с. Бабка</t>
  </si>
  <si>
    <t>Строительство газораспределительных сетей по улицам в с. Желдаковка</t>
  </si>
  <si>
    <t>Строительство 0,3 км. разводящих сетей в с. Желдаковка</t>
  </si>
  <si>
    <t>Итого по газификации</t>
  </si>
  <si>
    <t>2.3. Доступность и качество жилья</t>
  </si>
  <si>
    <t>Строительство автомобильной дороги в А-Донском сельском поселении</t>
  </si>
  <si>
    <t>МП "Рсоциально - экономическое развитие А-Донского сельского поселения"</t>
  </si>
  <si>
    <t>Строительство 1,0 км. автодороги</t>
  </si>
  <si>
    <t>Строительство автомобильной дороги в Елизаветовском сельском поселении</t>
  </si>
  <si>
    <t>МП "Рсоциально - экономическое развитие Елизаветовского сельского поселения"</t>
  </si>
  <si>
    <t>Строительство 1,2 км. автодороги</t>
  </si>
  <si>
    <t>2.4.  Развитие транспортных коммуникаций</t>
  </si>
  <si>
    <t>2.5. Экология</t>
  </si>
  <si>
    <t>ГП ВО "Охрана окружающей среды"</t>
  </si>
  <si>
    <t>Комплексное благоустройство сквера в г. Павловске</t>
  </si>
  <si>
    <t>ГП ВО "Содействие развитию муниципальных образований и местного самоуправления"</t>
  </si>
  <si>
    <t>2.6. Благоустройство территории Павловского муниципального района</t>
  </si>
  <si>
    <t xml:space="preserve">2.7. Прочие мероприятия </t>
  </si>
  <si>
    <t>ВСЕГО ПО Стратегии</t>
  </si>
  <si>
    <t>до 2020 года за 2015 год</t>
  </si>
  <si>
    <t>Доля объектов недвижимого имущества, на которые зарегистрировано право собственности, %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</si>
</sst>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1" fillId="0" borderId="0" xfId="2" applyFill="1"/>
    <xf numFmtId="0" fontId="2" fillId="0" borderId="0" xfId="2" applyFont="1" applyFill="1"/>
    <xf numFmtId="0" fontId="1" fillId="0" borderId="0" xfId="2" applyFont="1" applyFill="1"/>
    <xf numFmtId="0" fontId="2" fillId="0" borderId="1" xfId="2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left" vertical="top" wrapText="1"/>
    </xf>
    <xf numFmtId="2" fontId="3" fillId="0" borderId="1" xfId="2" applyNumberFormat="1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/>
    </xf>
    <xf numFmtId="164" fontId="3" fillId="0" borderId="1" xfId="2" applyNumberFormat="1" applyFont="1" applyFill="1" applyBorder="1" applyAlignment="1">
      <alignment horizontal="center" vertical="top" wrapText="1"/>
    </xf>
    <xf numFmtId="0" fontId="4" fillId="0" borderId="0" xfId="2" applyFont="1" applyFill="1"/>
    <xf numFmtId="2" fontId="5" fillId="0" borderId="1" xfId="2" applyNumberFormat="1" applyFont="1" applyFill="1" applyBorder="1" applyAlignment="1">
      <alignment vertical="top" wrapText="1"/>
    </xf>
    <xf numFmtId="0" fontId="2" fillId="0" borderId="1" xfId="2" applyFont="1" applyFill="1" applyBorder="1" applyAlignment="1">
      <alignment vertical="top" wrapText="1"/>
    </xf>
    <xf numFmtId="0" fontId="3" fillId="0" borderId="1" xfId="2" applyFont="1" applyFill="1" applyBorder="1" applyAlignment="1">
      <alignment vertical="top" wrapText="1"/>
    </xf>
    <xf numFmtId="2" fontId="3" fillId="0" borderId="1" xfId="2" applyNumberFormat="1" applyFont="1" applyFill="1" applyBorder="1" applyAlignment="1">
      <alignment vertical="top" wrapText="1"/>
    </xf>
    <xf numFmtId="164" fontId="3" fillId="0" borderId="1" xfId="2" applyNumberFormat="1" applyFont="1" applyFill="1" applyBorder="1" applyAlignment="1">
      <alignment vertical="top" wrapText="1"/>
    </xf>
    <xf numFmtId="2" fontId="6" fillId="0" borderId="1" xfId="2" applyNumberFormat="1" applyFont="1" applyFill="1" applyBorder="1" applyAlignment="1">
      <alignment vertical="top" wrapText="1"/>
    </xf>
    <xf numFmtId="2" fontId="3" fillId="0" borderId="1" xfId="2" applyNumberFormat="1" applyFont="1" applyFill="1" applyBorder="1" applyAlignment="1">
      <alignment horizontal="center" vertical="top"/>
    </xf>
    <xf numFmtId="0" fontId="3" fillId="0" borderId="1" xfId="2" applyFont="1" applyFill="1" applyBorder="1" applyAlignment="1">
      <alignment horizontal="right" vertical="top" wrapText="1"/>
    </xf>
    <xf numFmtId="0" fontId="3" fillId="0" borderId="2" xfId="2" applyFont="1" applyFill="1" applyBorder="1" applyAlignment="1">
      <alignment horizontal="left" vertical="top" wrapText="1"/>
    </xf>
    <xf numFmtId="2" fontId="2" fillId="0" borderId="1" xfId="2" applyNumberFormat="1" applyFont="1" applyFill="1" applyBorder="1" applyAlignment="1">
      <alignment vertical="top" wrapText="1"/>
    </xf>
    <xf numFmtId="164" fontId="3" fillId="0" borderId="1" xfId="2" applyNumberFormat="1" applyFont="1" applyFill="1" applyBorder="1" applyAlignment="1">
      <alignment horizontal="right" vertical="top" wrapText="1"/>
    </xf>
    <xf numFmtId="2" fontId="7" fillId="0" borderId="1" xfId="2" applyNumberFormat="1" applyFont="1" applyFill="1" applyBorder="1" applyAlignment="1">
      <alignment vertical="top" wrapText="1"/>
    </xf>
    <xf numFmtId="0" fontId="3" fillId="0" borderId="1" xfId="1" applyFont="1" applyFill="1" applyBorder="1" applyAlignment="1">
      <alignment vertical="top" wrapText="1"/>
    </xf>
    <xf numFmtId="164" fontId="2" fillId="0" borderId="1" xfId="2" applyNumberFormat="1" applyFont="1" applyFill="1" applyBorder="1" applyAlignment="1">
      <alignment vertical="top" wrapText="1"/>
    </xf>
    <xf numFmtId="0" fontId="2" fillId="0" borderId="1" xfId="2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vertical="top" wrapText="1"/>
    </xf>
    <xf numFmtId="0" fontId="3" fillId="0" borderId="1" xfId="2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vertical="top" wrapText="1"/>
    </xf>
    <xf numFmtId="0" fontId="3" fillId="0" borderId="1" xfId="2" applyFont="1" applyFill="1" applyBorder="1" applyAlignment="1">
      <alignment horizontal="left" vertical="top" wrapText="1"/>
    </xf>
    <xf numFmtId="0" fontId="3" fillId="2" borderId="1" xfId="2" applyFont="1" applyFill="1" applyBorder="1" applyAlignment="1">
      <alignment horizontal="center" vertical="top" wrapText="1"/>
    </xf>
    <xf numFmtId="2" fontId="8" fillId="2" borderId="1" xfId="2" applyNumberFormat="1" applyFont="1" applyFill="1" applyBorder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center" vertical="top" wrapText="1"/>
    </xf>
    <xf numFmtId="2" fontId="2" fillId="0" borderId="1" xfId="2" applyNumberFormat="1" applyFont="1" applyFill="1" applyBorder="1" applyAlignment="1">
      <alignment horizontal="center" vertical="top" wrapText="1"/>
    </xf>
    <xf numFmtId="0" fontId="3" fillId="0" borderId="3" xfId="2" applyFont="1" applyFill="1" applyBorder="1" applyAlignment="1">
      <alignment vertical="top" wrapText="1"/>
    </xf>
    <xf numFmtId="0" fontId="3" fillId="0" borderId="5" xfId="2" applyFont="1" applyFill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2" fontId="6" fillId="2" borderId="1" xfId="2" applyNumberFormat="1" applyFont="1" applyFill="1" applyBorder="1" applyAlignment="1">
      <alignment vertical="top" wrapText="1"/>
    </xf>
    <xf numFmtId="2" fontId="5" fillId="2" borderId="1" xfId="2" applyNumberFormat="1" applyFont="1" applyFill="1" applyBorder="1" applyAlignment="1">
      <alignment vertical="top" wrapText="1"/>
    </xf>
    <xf numFmtId="0" fontId="2" fillId="2" borderId="1" xfId="2" applyFont="1" applyFill="1" applyBorder="1" applyAlignment="1">
      <alignment vertical="top" wrapText="1"/>
    </xf>
    <xf numFmtId="164" fontId="2" fillId="2" borderId="1" xfId="2" applyNumberFormat="1" applyFont="1" applyFill="1" applyBorder="1" applyAlignment="1">
      <alignment vertical="top" wrapText="1"/>
    </xf>
    <xf numFmtId="0" fontId="1" fillId="2" borderId="0" xfId="2" applyFill="1"/>
    <xf numFmtId="0" fontId="3" fillId="0" borderId="1" xfId="2" applyFont="1" applyFill="1" applyBorder="1" applyAlignment="1">
      <alignment vertical="top" wrapText="1"/>
    </xf>
    <xf numFmtId="0" fontId="9" fillId="0" borderId="7" xfId="0" applyFont="1" applyBorder="1" applyAlignment="1">
      <alignment horizontal="left" vertical="top" wrapText="1"/>
    </xf>
    <xf numFmtId="2" fontId="3" fillId="2" borderId="1" xfId="2" applyNumberFormat="1" applyFont="1" applyFill="1" applyBorder="1" applyAlignment="1">
      <alignment vertical="top" wrapText="1"/>
    </xf>
    <xf numFmtId="0" fontId="3" fillId="2" borderId="1" xfId="2" applyFont="1" applyFill="1" applyBorder="1" applyAlignment="1">
      <alignment vertical="top" wrapText="1"/>
    </xf>
    <xf numFmtId="9" fontId="3" fillId="2" borderId="1" xfId="2" applyNumberFormat="1" applyFont="1" applyFill="1" applyBorder="1" applyAlignment="1">
      <alignment vertical="top" wrapText="1"/>
    </xf>
    <xf numFmtId="0" fontId="3" fillId="0" borderId="1" xfId="2" applyFont="1" applyFill="1" applyBorder="1" applyAlignment="1">
      <alignment horizontal="left" vertical="top" wrapText="1"/>
    </xf>
    <xf numFmtId="0" fontId="3" fillId="2" borderId="1" xfId="2" applyFont="1" applyFill="1" applyBorder="1" applyAlignment="1">
      <alignment horizontal="left" vertical="top" wrapText="1"/>
    </xf>
    <xf numFmtId="164" fontId="3" fillId="2" borderId="1" xfId="2" applyNumberFormat="1" applyFont="1" applyFill="1" applyBorder="1" applyAlignment="1">
      <alignment vertical="top" wrapText="1"/>
    </xf>
    <xf numFmtId="0" fontId="4" fillId="2" borderId="0" xfId="2" applyFont="1" applyFill="1"/>
    <xf numFmtId="0" fontId="6" fillId="0" borderId="1" xfId="2" applyFont="1" applyFill="1" applyBorder="1" applyAlignment="1">
      <alignment vertical="top" wrapText="1"/>
    </xf>
    <xf numFmtId="0" fontId="2" fillId="0" borderId="1" xfId="2" applyFont="1" applyFill="1" applyBorder="1" applyAlignment="1">
      <alignment vertical="top" wrapText="1"/>
    </xf>
    <xf numFmtId="0" fontId="2" fillId="0" borderId="1" xfId="2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vertical="top" wrapText="1"/>
    </xf>
    <xf numFmtId="0" fontId="5" fillId="2" borderId="1" xfId="2" applyFont="1" applyFill="1" applyBorder="1" applyAlignment="1">
      <alignment vertical="top" wrapText="1"/>
    </xf>
    <xf numFmtId="0" fontId="6" fillId="2" borderId="1" xfId="2" applyFont="1" applyFill="1" applyBorder="1" applyAlignment="1">
      <alignment vertical="top" wrapText="1"/>
    </xf>
    <xf numFmtId="0" fontId="2" fillId="0" borderId="3" xfId="2" applyFont="1" applyFill="1" applyBorder="1" applyAlignment="1">
      <alignment horizontal="center" vertical="top" wrapText="1"/>
    </xf>
    <xf numFmtId="0" fontId="2" fillId="0" borderId="4" xfId="2" applyFont="1" applyFill="1" applyBorder="1" applyAlignment="1">
      <alignment horizontal="center" vertical="top" wrapText="1"/>
    </xf>
    <xf numFmtId="0" fontId="2" fillId="0" borderId="5" xfId="2" applyFont="1" applyFill="1" applyBorder="1" applyAlignment="1">
      <alignment horizontal="center" vertical="top" wrapText="1"/>
    </xf>
    <xf numFmtId="0" fontId="7" fillId="0" borderId="1" xfId="2" applyFont="1" applyFill="1" applyBorder="1" applyAlignment="1">
      <alignment vertical="top" wrapText="1"/>
    </xf>
    <xf numFmtId="0" fontId="3" fillId="0" borderId="1" xfId="2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left" vertical="top" wrapText="1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wrapText="1"/>
      <protection locked="0"/>
    </xf>
    <xf numFmtId="0" fontId="5" fillId="0" borderId="1" xfId="2" applyFont="1" applyFill="1" applyBorder="1" applyAlignment="1">
      <alignment vertical="top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/>
    </xf>
    <xf numFmtId="0" fontId="2" fillId="0" borderId="1" xfId="2" applyFont="1" applyFill="1" applyBorder="1" applyAlignment="1">
      <alignment horizontal="center" textRotation="90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6"/>
  <sheetViews>
    <sheetView tabSelected="1" zoomScale="75" zoomScaleNormal="75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P85" sqref="P85"/>
    </sheetView>
  </sheetViews>
  <sheetFormatPr defaultColWidth="8.7109375" defaultRowHeight="15"/>
  <cols>
    <col min="1" max="1" width="4" style="1" customWidth="1"/>
    <col min="2" max="2" width="20.28515625" style="1" customWidth="1"/>
    <col min="3" max="3" width="13.42578125" style="1" customWidth="1"/>
    <col min="4" max="4" width="11.7109375" style="1" customWidth="1"/>
    <col min="5" max="5" width="11.5703125" style="1" customWidth="1"/>
    <col min="6" max="6" width="9.85546875" style="1" customWidth="1"/>
    <col min="7" max="7" width="10.7109375" style="1" customWidth="1"/>
    <col min="8" max="8" width="11.28515625" style="1" customWidth="1"/>
    <col min="9" max="9" width="9.7109375" style="1" customWidth="1"/>
    <col min="10" max="10" width="9.42578125" style="1" customWidth="1"/>
    <col min="11" max="11" width="9.140625" style="1" customWidth="1"/>
    <col min="12" max="12" width="12.140625" style="1" customWidth="1"/>
    <col min="13" max="13" width="10.85546875" style="1" customWidth="1"/>
    <col min="14" max="14" width="20.42578125" style="1" customWidth="1"/>
    <col min="15" max="15" width="6.5703125" style="1" customWidth="1"/>
    <col min="16" max="16" width="7.42578125" style="1" customWidth="1"/>
    <col min="17" max="17" width="6" style="1" customWidth="1"/>
    <col min="18" max="16384" width="8.7109375" style="1"/>
  </cols>
  <sheetData>
    <row r="1" spans="1:17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</row>
    <row r="2" spans="1:17">
      <c r="A2" s="73" t="s">
        <v>68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</row>
    <row r="3" spans="1:17">
      <c r="A3" s="73" t="s">
        <v>69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</row>
    <row r="4" spans="1:17">
      <c r="A4" s="73" t="s">
        <v>126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</row>
    <row r="5" spans="1:17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36" customHeight="1">
      <c r="A6" s="59" t="s">
        <v>1</v>
      </c>
      <c r="B6" s="59" t="s">
        <v>2</v>
      </c>
      <c r="C6" s="59" t="s">
        <v>3</v>
      </c>
      <c r="D6" s="72" t="s">
        <v>4</v>
      </c>
      <c r="E6" s="72"/>
      <c r="F6" s="72"/>
      <c r="G6" s="72"/>
      <c r="H6" s="72"/>
      <c r="I6" s="72"/>
      <c r="J6" s="72"/>
      <c r="K6" s="72"/>
      <c r="L6" s="72"/>
      <c r="M6" s="72"/>
      <c r="N6" s="74" t="s">
        <v>5</v>
      </c>
      <c r="O6" s="74" t="s">
        <v>6</v>
      </c>
      <c r="P6" s="74" t="s">
        <v>7</v>
      </c>
      <c r="Q6" s="74" t="s">
        <v>8</v>
      </c>
    </row>
    <row r="7" spans="1:17" ht="19.5" customHeight="1">
      <c r="A7" s="59"/>
      <c r="B7" s="59"/>
      <c r="C7" s="59"/>
      <c r="D7" s="72" t="s">
        <v>9</v>
      </c>
      <c r="E7" s="72"/>
      <c r="F7" s="59" t="s">
        <v>10</v>
      </c>
      <c r="G7" s="59"/>
      <c r="H7" s="59"/>
      <c r="I7" s="59"/>
      <c r="J7" s="59"/>
      <c r="K7" s="59"/>
      <c r="L7" s="59"/>
      <c r="M7" s="59"/>
      <c r="N7" s="74"/>
      <c r="O7" s="74"/>
      <c r="P7" s="74"/>
      <c r="Q7" s="74"/>
    </row>
    <row r="8" spans="1:17" ht="35.25" customHeight="1">
      <c r="A8" s="59"/>
      <c r="B8" s="59"/>
      <c r="C8" s="59"/>
      <c r="D8" s="72"/>
      <c r="E8" s="72"/>
      <c r="F8" s="69" t="s">
        <v>11</v>
      </c>
      <c r="G8" s="69"/>
      <c r="H8" s="69" t="s">
        <v>12</v>
      </c>
      <c r="I8" s="69"/>
      <c r="J8" s="69" t="s">
        <v>13</v>
      </c>
      <c r="K8" s="69"/>
      <c r="L8" s="70" t="s">
        <v>14</v>
      </c>
      <c r="M8" s="70"/>
      <c r="N8" s="74"/>
      <c r="O8" s="74"/>
      <c r="P8" s="74"/>
      <c r="Q8" s="74"/>
    </row>
    <row r="9" spans="1:17" ht="44.85" customHeight="1">
      <c r="A9" s="59"/>
      <c r="B9" s="59"/>
      <c r="C9" s="59"/>
      <c r="D9" s="5" t="s">
        <v>15</v>
      </c>
      <c r="E9" s="5" t="s">
        <v>16</v>
      </c>
      <c r="F9" s="5" t="s">
        <v>15</v>
      </c>
      <c r="G9" s="5" t="s">
        <v>16</v>
      </c>
      <c r="H9" s="5" t="s">
        <v>15</v>
      </c>
      <c r="I9" s="5" t="s">
        <v>16</v>
      </c>
      <c r="J9" s="5" t="s">
        <v>15</v>
      </c>
      <c r="K9" s="5" t="s">
        <v>16</v>
      </c>
      <c r="L9" s="5" t="s">
        <v>15</v>
      </c>
      <c r="M9" s="5" t="s">
        <v>16</v>
      </c>
      <c r="N9" s="74"/>
      <c r="O9" s="74"/>
      <c r="P9" s="74"/>
      <c r="Q9" s="74"/>
    </row>
    <row r="10" spans="1:17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12</v>
      </c>
      <c r="M10" s="4">
        <v>13</v>
      </c>
      <c r="N10" s="4">
        <v>14</v>
      </c>
      <c r="O10" s="4">
        <v>15</v>
      </c>
      <c r="P10" s="4">
        <v>16</v>
      </c>
      <c r="Q10" s="4">
        <v>17</v>
      </c>
    </row>
    <row r="11" spans="1:17" ht="15" customHeight="1">
      <c r="A11" s="59" t="s">
        <v>17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</row>
    <row r="12" spans="1:17" s="12" customFormat="1" ht="147.75" customHeight="1">
      <c r="A12" s="29">
        <v>1</v>
      </c>
      <c r="B12" s="30" t="s">
        <v>71</v>
      </c>
      <c r="C12" s="29"/>
      <c r="D12" s="8">
        <f>F12+H12+J12+L12</f>
        <v>80000</v>
      </c>
      <c r="E12" s="8">
        <f>G12+I12+K12+M12</f>
        <v>155615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80000</v>
      </c>
      <c r="M12" s="8">
        <v>155615</v>
      </c>
      <c r="N12" s="9" t="s">
        <v>18</v>
      </c>
      <c r="O12" s="10">
        <v>19334</v>
      </c>
      <c r="P12" s="34">
        <v>10561.2</v>
      </c>
      <c r="Q12" s="11">
        <f>P12/O12*100</f>
        <v>54.625012930588603</v>
      </c>
    </row>
    <row r="13" spans="1:17" s="12" customFormat="1" ht="102">
      <c r="A13" s="6">
        <v>2</v>
      </c>
      <c r="B13" s="30" t="s">
        <v>70</v>
      </c>
      <c r="C13" s="6"/>
      <c r="D13" s="8">
        <f t="shared" ref="D13:E15" si="0">F13+H13+J13+L13</f>
        <v>1922093</v>
      </c>
      <c r="E13" s="8">
        <f t="shared" si="0"/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1922093</v>
      </c>
      <c r="M13" s="8">
        <v>0</v>
      </c>
      <c r="N13" s="9" t="s">
        <v>18</v>
      </c>
      <c r="O13" s="10">
        <v>19334</v>
      </c>
      <c r="P13" s="34">
        <v>10561.2</v>
      </c>
      <c r="Q13" s="11">
        <f>P13/O13*100</f>
        <v>54.625012930588603</v>
      </c>
    </row>
    <row r="14" spans="1:17" s="12" customFormat="1" ht="66.75" customHeight="1">
      <c r="A14" s="6">
        <v>3</v>
      </c>
      <c r="B14" s="7" t="s">
        <v>19</v>
      </c>
      <c r="C14" s="6"/>
      <c r="D14" s="8">
        <f t="shared" si="0"/>
        <v>810</v>
      </c>
      <c r="E14" s="8">
        <f t="shared" si="0"/>
        <v>219.1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810</v>
      </c>
      <c r="M14" s="8">
        <v>219.1</v>
      </c>
      <c r="N14" s="7" t="s">
        <v>20</v>
      </c>
      <c r="O14" s="6">
        <v>304.05</v>
      </c>
      <c r="P14" s="34">
        <v>308.67</v>
      </c>
      <c r="Q14" s="11">
        <f>P14/O14*100</f>
        <v>101.51948692649235</v>
      </c>
    </row>
    <row r="15" spans="1:17" s="12" customFormat="1" ht="66.75" customHeight="1">
      <c r="A15" s="6">
        <v>4</v>
      </c>
      <c r="B15" s="30" t="s">
        <v>72</v>
      </c>
      <c r="C15" s="6"/>
      <c r="D15" s="8">
        <f t="shared" si="0"/>
        <v>110000</v>
      </c>
      <c r="E15" s="8">
        <f t="shared" si="0"/>
        <v>83190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110000</v>
      </c>
      <c r="M15" s="8">
        <v>83190</v>
      </c>
      <c r="N15" s="7" t="s">
        <v>20</v>
      </c>
      <c r="O15" s="34">
        <v>304.05</v>
      </c>
      <c r="P15" s="34">
        <v>308.67</v>
      </c>
      <c r="Q15" s="11">
        <f>P15/O15*100</f>
        <v>101.51948692649235</v>
      </c>
    </row>
    <row r="16" spans="1:17" ht="30" customHeight="1">
      <c r="A16" s="71" t="s">
        <v>21</v>
      </c>
      <c r="B16" s="71"/>
      <c r="C16" s="71"/>
      <c r="D16" s="13">
        <f t="shared" ref="D16:L16" si="1">D12+D13+D14+D15</f>
        <v>2112903</v>
      </c>
      <c r="E16" s="13">
        <f t="shared" si="1"/>
        <v>239024.1</v>
      </c>
      <c r="F16" s="13">
        <f t="shared" si="1"/>
        <v>0</v>
      </c>
      <c r="G16" s="13">
        <f t="shared" si="1"/>
        <v>0</v>
      </c>
      <c r="H16" s="13">
        <f t="shared" si="1"/>
        <v>0</v>
      </c>
      <c r="I16" s="13">
        <f t="shared" si="1"/>
        <v>0</v>
      </c>
      <c r="J16" s="13">
        <f t="shared" si="1"/>
        <v>0</v>
      </c>
      <c r="K16" s="13">
        <f t="shared" si="1"/>
        <v>0</v>
      </c>
      <c r="L16" s="13">
        <f t="shared" si="1"/>
        <v>2112903</v>
      </c>
      <c r="M16" s="13">
        <f>M12+M13+M14+M15</f>
        <v>239024.1</v>
      </c>
      <c r="N16" s="14"/>
      <c r="O16" s="14"/>
      <c r="P16" s="14"/>
      <c r="Q16" s="14"/>
    </row>
    <row r="17" spans="1:17" ht="12.75" customHeight="1">
      <c r="A17" s="59" t="s">
        <v>22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</row>
    <row r="18" spans="1:17" ht="15.75" customHeight="1">
      <c r="A18" s="59" t="s">
        <v>73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</row>
    <row r="19" spans="1:17" ht="15" customHeight="1">
      <c r="A19" s="59" t="s">
        <v>23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</row>
    <row r="20" spans="1:17" s="12" customFormat="1" ht="60.6" customHeight="1">
      <c r="A20" s="6">
        <v>5</v>
      </c>
      <c r="B20" s="7" t="s">
        <v>25</v>
      </c>
      <c r="C20" s="15" t="s">
        <v>26</v>
      </c>
      <c r="D20" s="16">
        <f>F20+H20+J20+L20</f>
        <v>30706.240000000002</v>
      </c>
      <c r="E20" s="16">
        <f>G20+I20+K20+M20</f>
        <v>126742.90999999999</v>
      </c>
      <c r="F20" s="16">
        <v>0</v>
      </c>
      <c r="G20" s="16">
        <v>107731</v>
      </c>
      <c r="H20" s="19">
        <v>30000</v>
      </c>
      <c r="I20" s="16">
        <v>18441.009999999998</v>
      </c>
      <c r="J20" s="16">
        <v>706.24</v>
      </c>
      <c r="K20" s="16">
        <v>570.9</v>
      </c>
      <c r="L20" s="16">
        <v>0</v>
      </c>
      <c r="M20" s="16">
        <v>0</v>
      </c>
      <c r="N20" s="7" t="s">
        <v>27</v>
      </c>
      <c r="O20" s="20" t="s">
        <v>28</v>
      </c>
      <c r="P20" s="20" t="s">
        <v>28</v>
      </c>
      <c r="Q20" s="20" t="s">
        <v>28</v>
      </c>
    </row>
    <row r="21" spans="1:17" s="12" customFormat="1" ht="33.75" customHeight="1">
      <c r="A21" s="60" t="s">
        <v>24</v>
      </c>
      <c r="B21" s="60"/>
      <c r="C21" s="60"/>
      <c r="D21" s="16">
        <f t="shared" ref="D21:M22" si="2">D20</f>
        <v>30706.240000000002</v>
      </c>
      <c r="E21" s="16">
        <f t="shared" si="2"/>
        <v>126742.90999999999</v>
      </c>
      <c r="F21" s="16">
        <f t="shared" si="2"/>
        <v>0</v>
      </c>
      <c r="G21" s="16">
        <f t="shared" si="2"/>
        <v>107731</v>
      </c>
      <c r="H21" s="16">
        <f t="shared" si="2"/>
        <v>30000</v>
      </c>
      <c r="I21" s="16">
        <f t="shared" si="2"/>
        <v>18441.009999999998</v>
      </c>
      <c r="J21" s="16">
        <f t="shared" si="2"/>
        <v>706.24</v>
      </c>
      <c r="K21" s="16">
        <f t="shared" si="2"/>
        <v>570.9</v>
      </c>
      <c r="L21" s="16">
        <f t="shared" si="2"/>
        <v>0</v>
      </c>
      <c r="M21" s="16">
        <f t="shared" si="2"/>
        <v>0</v>
      </c>
      <c r="N21" s="15"/>
      <c r="O21" s="15"/>
      <c r="P21" s="15"/>
      <c r="Q21" s="15"/>
    </row>
    <row r="22" spans="1:17" ht="22.9" customHeight="1">
      <c r="A22" s="57" t="s">
        <v>29</v>
      </c>
      <c r="B22" s="57"/>
      <c r="C22" s="57"/>
      <c r="D22" s="18">
        <f t="shared" si="2"/>
        <v>30706.240000000002</v>
      </c>
      <c r="E22" s="18">
        <f t="shared" si="2"/>
        <v>126742.90999999999</v>
      </c>
      <c r="F22" s="18">
        <f t="shared" si="2"/>
        <v>0</v>
      </c>
      <c r="G22" s="18">
        <f t="shared" si="2"/>
        <v>107731</v>
      </c>
      <c r="H22" s="18">
        <f t="shared" si="2"/>
        <v>30000</v>
      </c>
      <c r="I22" s="18">
        <f t="shared" si="2"/>
        <v>18441.009999999998</v>
      </c>
      <c r="J22" s="18">
        <f t="shared" si="2"/>
        <v>706.24</v>
      </c>
      <c r="K22" s="18">
        <f t="shared" si="2"/>
        <v>570.9</v>
      </c>
      <c r="L22" s="18">
        <f t="shared" si="2"/>
        <v>0</v>
      </c>
      <c r="M22" s="18">
        <f t="shared" si="2"/>
        <v>0</v>
      </c>
      <c r="N22" s="14"/>
      <c r="O22" s="14"/>
      <c r="P22" s="14"/>
      <c r="Q22" s="14"/>
    </row>
    <row r="23" spans="1:17" ht="17.25" customHeight="1">
      <c r="A23" s="59" t="s">
        <v>74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</row>
    <row r="24" spans="1:17" ht="15.75" customHeight="1">
      <c r="A24" s="59" t="s">
        <v>30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</row>
    <row r="25" spans="1:17" ht="18" customHeight="1">
      <c r="A25" s="59" t="s">
        <v>23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</row>
    <row r="26" spans="1:17" s="12" customFormat="1" ht="162" customHeight="1">
      <c r="A26" s="15">
        <v>6</v>
      </c>
      <c r="B26" s="15" t="s">
        <v>31</v>
      </c>
      <c r="C26" s="15" t="s">
        <v>32</v>
      </c>
      <c r="D26" s="16">
        <f>F26+H26+J26+L26</f>
        <v>85235.74</v>
      </c>
      <c r="E26" s="16">
        <f>G26+I26+K26+M26</f>
        <v>0</v>
      </c>
      <c r="F26" s="16">
        <v>0</v>
      </c>
      <c r="G26" s="16">
        <v>0</v>
      </c>
      <c r="H26" s="16">
        <v>80973.960000000006</v>
      </c>
      <c r="I26" s="35">
        <v>0</v>
      </c>
      <c r="J26" s="16">
        <v>4261.78</v>
      </c>
      <c r="K26" s="16">
        <v>0</v>
      </c>
      <c r="L26" s="16">
        <v>0</v>
      </c>
      <c r="M26" s="16">
        <v>0</v>
      </c>
      <c r="N26" s="15" t="s">
        <v>33</v>
      </c>
      <c r="O26" s="17">
        <v>25</v>
      </c>
      <c r="P26" s="15">
        <v>0</v>
      </c>
      <c r="Q26" s="17">
        <v>0</v>
      </c>
    </row>
    <row r="27" spans="1:17" s="12" customFormat="1" ht="162" customHeight="1">
      <c r="A27" s="28">
        <v>8</v>
      </c>
      <c r="B27" s="28" t="s">
        <v>75</v>
      </c>
      <c r="C27" s="28" t="s">
        <v>76</v>
      </c>
      <c r="D27" s="16">
        <f>F27+H27+J27+L27</f>
        <v>1787.46</v>
      </c>
      <c r="E27" s="16">
        <f>G27+I27+K27+M27</f>
        <v>0</v>
      </c>
      <c r="F27" s="16">
        <v>536.24</v>
      </c>
      <c r="G27" s="16">
        <v>0</v>
      </c>
      <c r="H27" s="16">
        <v>893.73</v>
      </c>
      <c r="I27" s="35">
        <v>0</v>
      </c>
      <c r="J27" s="16">
        <v>196.62</v>
      </c>
      <c r="K27" s="16">
        <v>0</v>
      </c>
      <c r="L27" s="16">
        <v>160.87</v>
      </c>
      <c r="M27" s="16">
        <v>0</v>
      </c>
      <c r="N27" s="29" t="s">
        <v>77</v>
      </c>
      <c r="O27" s="17"/>
      <c r="P27" s="28"/>
      <c r="Q27" s="17"/>
    </row>
    <row r="28" spans="1:17" s="12" customFormat="1" ht="27.75" customHeight="1">
      <c r="A28" s="60" t="s">
        <v>78</v>
      </c>
      <c r="B28" s="60"/>
      <c r="C28" s="60"/>
      <c r="D28" s="16">
        <f>D27+D26</f>
        <v>87023.200000000012</v>
      </c>
      <c r="E28" s="16">
        <f t="shared" ref="E28:M28" si="3">E27+E26</f>
        <v>0</v>
      </c>
      <c r="F28" s="16">
        <f t="shared" si="3"/>
        <v>536.24</v>
      </c>
      <c r="G28" s="16">
        <f t="shared" si="3"/>
        <v>0</v>
      </c>
      <c r="H28" s="16">
        <f t="shared" si="3"/>
        <v>81867.69</v>
      </c>
      <c r="I28" s="16">
        <f t="shared" si="3"/>
        <v>0</v>
      </c>
      <c r="J28" s="16">
        <f t="shared" si="3"/>
        <v>4458.3999999999996</v>
      </c>
      <c r="K28" s="16">
        <f t="shared" si="3"/>
        <v>0</v>
      </c>
      <c r="L28" s="16">
        <f t="shared" si="3"/>
        <v>160.87</v>
      </c>
      <c r="M28" s="16">
        <f t="shared" si="3"/>
        <v>0</v>
      </c>
      <c r="N28" s="15"/>
      <c r="O28" s="15"/>
      <c r="P28" s="15"/>
      <c r="Q28" s="15"/>
    </row>
    <row r="29" spans="1:17" ht="16.5" customHeight="1">
      <c r="A29" s="59" t="s">
        <v>34</v>
      </c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</row>
    <row r="30" spans="1:17" ht="16.5" customHeight="1">
      <c r="A30" s="63" t="s">
        <v>23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5"/>
    </row>
    <row r="31" spans="1:17" ht="165">
      <c r="A31" s="29">
        <v>7</v>
      </c>
      <c r="B31" s="30" t="s">
        <v>79</v>
      </c>
      <c r="C31" s="27" t="s">
        <v>35</v>
      </c>
      <c r="D31" s="39">
        <f>F31+H31+J31+L31</f>
        <v>5407.9800000000005</v>
      </c>
      <c r="E31" s="39">
        <f>G31+I31+K31+M31</f>
        <v>0</v>
      </c>
      <c r="F31" s="39">
        <v>0</v>
      </c>
      <c r="G31" s="39">
        <v>0</v>
      </c>
      <c r="H31" s="39">
        <v>5283.6</v>
      </c>
      <c r="I31" s="39">
        <v>0</v>
      </c>
      <c r="J31" s="39">
        <v>124.38</v>
      </c>
      <c r="K31" s="39">
        <v>0</v>
      </c>
      <c r="L31" s="39">
        <v>0</v>
      </c>
      <c r="M31" s="39">
        <v>0</v>
      </c>
      <c r="N31" s="27" t="s">
        <v>80</v>
      </c>
      <c r="O31" s="27"/>
      <c r="P31" s="27"/>
      <c r="Q31" s="27"/>
    </row>
    <row r="32" spans="1:17" ht="127.5">
      <c r="A32" s="29">
        <v>8</v>
      </c>
      <c r="B32" s="30" t="s">
        <v>81</v>
      </c>
      <c r="C32" s="29" t="s">
        <v>35</v>
      </c>
      <c r="D32" s="8">
        <f>F32+H32+J32+L32</f>
        <v>4572.5600000000004</v>
      </c>
      <c r="E32" s="39">
        <f t="shared" ref="E32:E34" si="4">G32+I32+K32+M32</f>
        <v>0</v>
      </c>
      <c r="F32" s="8">
        <v>0</v>
      </c>
      <c r="G32" s="8">
        <v>0</v>
      </c>
      <c r="H32" s="8">
        <v>4467.3900000000003</v>
      </c>
      <c r="I32" s="8">
        <v>0</v>
      </c>
      <c r="J32" s="8">
        <v>105.17</v>
      </c>
      <c r="K32" s="8">
        <v>0</v>
      </c>
      <c r="L32" s="8">
        <v>0</v>
      </c>
      <c r="M32" s="8">
        <v>0</v>
      </c>
      <c r="N32" s="29" t="s">
        <v>82</v>
      </c>
      <c r="O32" s="29"/>
      <c r="P32" s="29"/>
      <c r="Q32" s="29"/>
    </row>
    <row r="33" spans="1:17" ht="127.5">
      <c r="A33" s="27">
        <v>9</v>
      </c>
      <c r="B33" s="49" t="s">
        <v>83</v>
      </c>
      <c r="C33" s="29" t="s">
        <v>35</v>
      </c>
      <c r="D33" s="8">
        <f>F33+H33+J33+L33</f>
        <v>9069.24</v>
      </c>
      <c r="E33" s="39">
        <f t="shared" si="4"/>
        <v>0</v>
      </c>
      <c r="F33" s="39">
        <v>0</v>
      </c>
      <c r="G33" s="39">
        <v>0</v>
      </c>
      <c r="H33" s="39">
        <v>8860.65</v>
      </c>
      <c r="I33" s="39">
        <v>0</v>
      </c>
      <c r="J33" s="39">
        <v>208.59</v>
      </c>
      <c r="K33" s="39">
        <v>0</v>
      </c>
      <c r="L33" s="39">
        <v>0</v>
      </c>
      <c r="M33" s="39">
        <v>0</v>
      </c>
      <c r="N33" s="27" t="s">
        <v>84</v>
      </c>
      <c r="O33" s="27"/>
      <c r="P33" s="27"/>
      <c r="Q33" s="27"/>
    </row>
    <row r="34" spans="1:17" ht="127.5">
      <c r="A34" s="27">
        <v>10</v>
      </c>
      <c r="B34" s="36" t="s">
        <v>85</v>
      </c>
      <c r="C34" s="29" t="s">
        <v>35</v>
      </c>
      <c r="D34" s="8">
        <f t="shared" ref="D34" si="5">F34+H34+J34+L34</f>
        <v>9408</v>
      </c>
      <c r="E34" s="39">
        <f t="shared" si="4"/>
        <v>0</v>
      </c>
      <c r="F34" s="39">
        <v>0</v>
      </c>
      <c r="G34" s="39">
        <v>0</v>
      </c>
      <c r="H34" s="39">
        <v>9191.6200000000008</v>
      </c>
      <c r="I34" s="39">
        <v>0</v>
      </c>
      <c r="J34" s="39">
        <v>216.38</v>
      </c>
      <c r="K34" s="39">
        <v>0</v>
      </c>
      <c r="L34" s="39">
        <v>0</v>
      </c>
      <c r="M34" s="39">
        <v>0</v>
      </c>
      <c r="N34" s="38" t="s">
        <v>86</v>
      </c>
      <c r="O34" s="27"/>
      <c r="P34" s="27"/>
      <c r="Q34" s="27"/>
    </row>
    <row r="35" spans="1:17" ht="16.5" customHeight="1">
      <c r="A35" s="27"/>
      <c r="B35" s="27" t="s">
        <v>87</v>
      </c>
      <c r="C35" s="27"/>
      <c r="D35" s="8">
        <f>D34+D33+D32+D31</f>
        <v>28457.78</v>
      </c>
      <c r="E35" s="8">
        <f t="shared" ref="E35:M35" si="6">E34+E33+E32+E31</f>
        <v>0</v>
      </c>
      <c r="F35" s="8">
        <f t="shared" si="6"/>
        <v>0</v>
      </c>
      <c r="G35" s="8">
        <f t="shared" si="6"/>
        <v>0</v>
      </c>
      <c r="H35" s="8">
        <f t="shared" si="6"/>
        <v>27803.260000000002</v>
      </c>
      <c r="I35" s="8">
        <f t="shared" si="6"/>
        <v>0</v>
      </c>
      <c r="J35" s="8">
        <f t="shared" si="6"/>
        <v>654.52</v>
      </c>
      <c r="K35" s="8">
        <f t="shared" si="6"/>
        <v>0</v>
      </c>
      <c r="L35" s="8">
        <f t="shared" si="6"/>
        <v>0</v>
      </c>
      <c r="M35" s="8">
        <f t="shared" si="6"/>
        <v>0</v>
      </c>
      <c r="N35" s="27"/>
      <c r="O35" s="27"/>
      <c r="P35" s="27"/>
      <c r="Q35" s="27"/>
    </row>
    <row r="36" spans="1:17" ht="16.5" customHeight="1">
      <c r="A36" s="59" t="s">
        <v>36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</row>
    <row r="37" spans="1:17" ht="16.5" customHeight="1">
      <c r="A37" s="59" t="s">
        <v>23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</row>
    <row r="38" spans="1:17" s="12" customFormat="1" ht="127.5">
      <c r="A38" s="15">
        <v>11</v>
      </c>
      <c r="B38" s="15" t="s">
        <v>37</v>
      </c>
      <c r="C38" s="29" t="s">
        <v>35</v>
      </c>
      <c r="D38" s="16">
        <f t="shared" ref="D38:E40" si="7">F38+H38+J38+L38</f>
        <v>3832.77</v>
      </c>
      <c r="E38" s="16">
        <f t="shared" si="7"/>
        <v>0</v>
      </c>
      <c r="F38" s="16">
        <v>0</v>
      </c>
      <c r="G38" s="16">
        <v>0</v>
      </c>
      <c r="H38" s="16">
        <v>3682.77</v>
      </c>
      <c r="I38" s="16">
        <v>0</v>
      </c>
      <c r="J38" s="16">
        <v>150</v>
      </c>
      <c r="K38" s="16">
        <v>0</v>
      </c>
      <c r="L38" s="16">
        <v>0</v>
      </c>
      <c r="M38" s="16">
        <v>0</v>
      </c>
      <c r="N38" s="15" t="s">
        <v>38</v>
      </c>
      <c r="O38" s="15">
        <v>3.1</v>
      </c>
      <c r="P38" s="17">
        <v>0</v>
      </c>
      <c r="Q38" s="17">
        <f>P38/O38*100</f>
        <v>0</v>
      </c>
    </row>
    <row r="39" spans="1:17" s="12" customFormat="1" ht="131.44999999999999" customHeight="1">
      <c r="A39" s="15">
        <v>12</v>
      </c>
      <c r="B39" s="15" t="s">
        <v>39</v>
      </c>
      <c r="C39" s="15" t="s">
        <v>32</v>
      </c>
      <c r="D39" s="16">
        <f t="shared" si="7"/>
        <v>700</v>
      </c>
      <c r="E39" s="16">
        <f t="shared" si="7"/>
        <v>2137.34</v>
      </c>
      <c r="F39" s="16">
        <v>0</v>
      </c>
      <c r="G39" s="16">
        <v>0</v>
      </c>
      <c r="H39" s="16">
        <v>700</v>
      </c>
      <c r="I39" s="16">
        <v>2137.34</v>
      </c>
      <c r="J39" s="16">
        <v>0</v>
      </c>
      <c r="K39" s="16">
        <v>0</v>
      </c>
      <c r="L39" s="16">
        <v>0</v>
      </c>
      <c r="M39" s="16">
        <v>0</v>
      </c>
      <c r="N39" s="15" t="s">
        <v>40</v>
      </c>
      <c r="O39" s="20" t="s">
        <v>28</v>
      </c>
      <c r="P39" s="20" t="s">
        <v>28</v>
      </c>
      <c r="Q39" s="23" t="s">
        <v>28</v>
      </c>
    </row>
    <row r="40" spans="1:17" s="12" customFormat="1" ht="131.44999999999999" customHeight="1">
      <c r="A40" s="28">
        <v>13</v>
      </c>
      <c r="B40" s="28" t="s">
        <v>88</v>
      </c>
      <c r="C40" s="28" t="s">
        <v>32</v>
      </c>
      <c r="D40" s="16">
        <f t="shared" si="7"/>
        <v>500</v>
      </c>
      <c r="E40" s="16">
        <f t="shared" si="7"/>
        <v>0</v>
      </c>
      <c r="F40" s="16">
        <v>0</v>
      </c>
      <c r="G40" s="16">
        <v>0</v>
      </c>
      <c r="H40" s="16">
        <v>500</v>
      </c>
      <c r="I40" s="50">
        <v>0</v>
      </c>
      <c r="J40" s="16">
        <v>0</v>
      </c>
      <c r="K40" s="16">
        <v>0</v>
      </c>
      <c r="L40" s="16">
        <v>0</v>
      </c>
      <c r="M40" s="16">
        <v>0</v>
      </c>
      <c r="N40" s="28" t="s">
        <v>89</v>
      </c>
      <c r="O40" s="20"/>
      <c r="P40" s="20"/>
      <c r="Q40" s="23"/>
    </row>
    <row r="41" spans="1:17" s="12" customFormat="1" ht="131.44999999999999" customHeight="1">
      <c r="A41" s="28">
        <v>14</v>
      </c>
      <c r="B41" s="28" t="s">
        <v>90</v>
      </c>
      <c r="C41" s="28" t="s">
        <v>32</v>
      </c>
      <c r="D41" s="16">
        <f t="shared" ref="D41:E44" si="8">F41+H41+J41+L41</f>
        <v>500</v>
      </c>
      <c r="E41" s="16">
        <f>G41+I41+K41+M41</f>
        <v>0</v>
      </c>
      <c r="F41" s="16">
        <v>0</v>
      </c>
      <c r="G41" s="16">
        <v>0</v>
      </c>
      <c r="H41" s="16">
        <v>500</v>
      </c>
      <c r="I41" s="50">
        <v>0</v>
      </c>
      <c r="J41" s="16">
        <v>0</v>
      </c>
      <c r="K41" s="16">
        <v>0</v>
      </c>
      <c r="L41" s="16">
        <v>0</v>
      </c>
      <c r="M41" s="16">
        <v>0</v>
      </c>
      <c r="N41" s="28" t="s">
        <v>91</v>
      </c>
      <c r="O41" s="20"/>
      <c r="P41" s="20"/>
      <c r="Q41" s="23"/>
    </row>
    <row r="42" spans="1:17" s="12" customFormat="1" ht="131.44999999999999" customHeight="1">
      <c r="A42" s="28">
        <v>15</v>
      </c>
      <c r="B42" s="37" t="s">
        <v>92</v>
      </c>
      <c r="C42" s="28" t="s">
        <v>32</v>
      </c>
      <c r="D42" s="16">
        <f t="shared" si="8"/>
        <v>500</v>
      </c>
      <c r="E42" s="16">
        <f t="shared" si="8"/>
        <v>0</v>
      </c>
      <c r="F42" s="16">
        <v>0</v>
      </c>
      <c r="G42" s="16">
        <v>0</v>
      </c>
      <c r="H42" s="16">
        <v>500</v>
      </c>
      <c r="I42" s="50">
        <v>0</v>
      </c>
      <c r="J42" s="16">
        <v>0</v>
      </c>
      <c r="K42" s="16">
        <v>0</v>
      </c>
      <c r="L42" s="16">
        <v>0</v>
      </c>
      <c r="M42" s="16">
        <v>0</v>
      </c>
      <c r="N42" s="28" t="s">
        <v>93</v>
      </c>
      <c r="O42" s="20"/>
      <c r="P42" s="20"/>
      <c r="Q42" s="23"/>
    </row>
    <row r="43" spans="1:17" s="12" customFormat="1" ht="131.44999999999999" customHeight="1">
      <c r="A43" s="40">
        <v>16</v>
      </c>
      <c r="B43" s="42" t="s">
        <v>94</v>
      </c>
      <c r="C43" s="41" t="s">
        <v>32</v>
      </c>
      <c r="D43" s="16">
        <f t="shared" si="8"/>
        <v>750</v>
      </c>
      <c r="E43" s="16">
        <f t="shared" si="8"/>
        <v>85</v>
      </c>
      <c r="F43" s="16">
        <v>0</v>
      </c>
      <c r="G43" s="16">
        <v>0</v>
      </c>
      <c r="H43" s="16">
        <v>750</v>
      </c>
      <c r="I43" s="50">
        <v>0</v>
      </c>
      <c r="J43" s="16">
        <v>0</v>
      </c>
      <c r="K43" s="16">
        <v>85</v>
      </c>
      <c r="L43" s="16">
        <v>0</v>
      </c>
      <c r="M43" s="16">
        <v>0</v>
      </c>
      <c r="N43" s="28" t="s">
        <v>95</v>
      </c>
      <c r="O43" s="20">
        <v>0</v>
      </c>
      <c r="P43" s="20">
        <v>0</v>
      </c>
      <c r="Q43" s="23">
        <v>0</v>
      </c>
    </row>
    <row r="44" spans="1:17" s="12" customFormat="1" ht="131.44999999999999" customHeight="1">
      <c r="A44" s="40">
        <v>17</v>
      </c>
      <c r="B44" s="42" t="s">
        <v>96</v>
      </c>
      <c r="C44" s="41" t="s">
        <v>32</v>
      </c>
      <c r="D44" s="16">
        <f t="shared" si="8"/>
        <v>500</v>
      </c>
      <c r="E44" s="16">
        <f t="shared" si="8"/>
        <v>0</v>
      </c>
      <c r="F44" s="16">
        <v>0</v>
      </c>
      <c r="G44" s="16">
        <v>0</v>
      </c>
      <c r="H44" s="16">
        <v>500</v>
      </c>
      <c r="I44" s="50">
        <v>0</v>
      </c>
      <c r="J44" s="16">
        <v>0</v>
      </c>
      <c r="K44" s="16">
        <v>0</v>
      </c>
      <c r="L44" s="16">
        <v>0</v>
      </c>
      <c r="M44" s="16">
        <v>0</v>
      </c>
      <c r="N44" s="28" t="s">
        <v>98</v>
      </c>
      <c r="O44" s="20"/>
      <c r="P44" s="20"/>
      <c r="Q44" s="23"/>
    </row>
    <row r="45" spans="1:17" s="12" customFormat="1" ht="131.44999999999999" customHeight="1">
      <c r="A45" s="28">
        <v>18</v>
      </c>
      <c r="B45" s="42" t="s">
        <v>97</v>
      </c>
      <c r="C45" s="41" t="s">
        <v>32</v>
      </c>
      <c r="D45" s="16">
        <f t="shared" ref="D45" si="9">F45+H45+J45+L45</f>
        <v>500</v>
      </c>
      <c r="E45" s="16">
        <f t="shared" ref="E45" si="10">G45+I45+K45+M45</f>
        <v>0</v>
      </c>
      <c r="F45" s="16">
        <v>0</v>
      </c>
      <c r="G45" s="16">
        <v>0</v>
      </c>
      <c r="H45" s="16">
        <v>500</v>
      </c>
      <c r="I45" s="50">
        <v>0</v>
      </c>
      <c r="J45" s="16">
        <v>0</v>
      </c>
      <c r="K45" s="16">
        <v>0</v>
      </c>
      <c r="L45" s="16">
        <v>0</v>
      </c>
      <c r="M45" s="16">
        <v>0</v>
      </c>
      <c r="N45" s="28" t="s">
        <v>99</v>
      </c>
      <c r="O45" s="20"/>
      <c r="P45" s="20"/>
      <c r="Q45" s="23"/>
    </row>
    <row r="46" spans="1:17" s="12" customFormat="1" ht="131.44999999999999" customHeight="1">
      <c r="A46" s="28">
        <v>19</v>
      </c>
      <c r="B46" s="42" t="s">
        <v>100</v>
      </c>
      <c r="C46" s="41" t="s">
        <v>32</v>
      </c>
      <c r="D46" s="16">
        <f t="shared" ref="D46:D48" si="11">F46+H46+J46+L46</f>
        <v>500</v>
      </c>
      <c r="E46" s="16">
        <f t="shared" ref="E46:E48" si="12">G46+I46+K46+M46</f>
        <v>0</v>
      </c>
      <c r="F46" s="16">
        <v>0</v>
      </c>
      <c r="G46" s="16">
        <v>0</v>
      </c>
      <c r="H46" s="16">
        <v>500</v>
      </c>
      <c r="I46" s="50">
        <v>0</v>
      </c>
      <c r="J46" s="16">
        <v>0</v>
      </c>
      <c r="K46" s="16">
        <v>0</v>
      </c>
      <c r="L46" s="16">
        <v>0</v>
      </c>
      <c r="M46" s="16">
        <v>0</v>
      </c>
      <c r="N46" s="28" t="s">
        <v>101</v>
      </c>
      <c r="O46" s="20"/>
      <c r="P46" s="20"/>
      <c r="Q46" s="23"/>
    </row>
    <row r="47" spans="1:17" s="12" customFormat="1" ht="131.44999999999999" customHeight="1">
      <c r="A47" s="40">
        <v>20</v>
      </c>
      <c r="B47" s="42" t="s">
        <v>102</v>
      </c>
      <c r="C47" s="41" t="s">
        <v>32</v>
      </c>
      <c r="D47" s="16">
        <f t="shared" si="11"/>
        <v>500</v>
      </c>
      <c r="E47" s="16">
        <f t="shared" si="12"/>
        <v>500</v>
      </c>
      <c r="F47" s="16">
        <v>0</v>
      </c>
      <c r="G47" s="16">
        <v>0</v>
      </c>
      <c r="H47" s="16">
        <v>500</v>
      </c>
      <c r="I47" s="50">
        <v>0</v>
      </c>
      <c r="J47" s="16">
        <v>0</v>
      </c>
      <c r="K47" s="16">
        <v>500</v>
      </c>
      <c r="L47" s="16">
        <v>0</v>
      </c>
      <c r="M47" s="16">
        <v>0</v>
      </c>
      <c r="N47" s="28" t="s">
        <v>103</v>
      </c>
      <c r="O47" s="20"/>
      <c r="P47" s="20"/>
      <c r="Q47" s="23"/>
    </row>
    <row r="48" spans="1:17" s="12" customFormat="1" ht="131.44999999999999" customHeight="1">
      <c r="A48" s="28">
        <v>21</v>
      </c>
      <c r="B48" s="42" t="s">
        <v>104</v>
      </c>
      <c r="C48" s="41" t="s">
        <v>32</v>
      </c>
      <c r="D48" s="16">
        <f t="shared" si="11"/>
        <v>500</v>
      </c>
      <c r="E48" s="16">
        <f t="shared" si="12"/>
        <v>132.38999999999999</v>
      </c>
      <c r="F48" s="16">
        <v>0</v>
      </c>
      <c r="G48" s="16">
        <v>0</v>
      </c>
      <c r="H48" s="16">
        <v>500</v>
      </c>
      <c r="I48" s="50">
        <v>0</v>
      </c>
      <c r="J48" s="16">
        <v>0</v>
      </c>
      <c r="K48" s="16">
        <v>132.38999999999999</v>
      </c>
      <c r="L48" s="16">
        <v>0</v>
      </c>
      <c r="M48" s="16">
        <v>0</v>
      </c>
      <c r="N48" s="28" t="s">
        <v>105</v>
      </c>
      <c r="O48" s="20" t="s">
        <v>28</v>
      </c>
      <c r="P48" s="20" t="s">
        <v>28</v>
      </c>
      <c r="Q48" s="23" t="s">
        <v>28</v>
      </c>
    </row>
    <row r="49" spans="1:17" s="12" customFormat="1" ht="131.44999999999999" customHeight="1">
      <c r="A49" s="28">
        <v>22</v>
      </c>
      <c r="B49" s="42" t="s">
        <v>106</v>
      </c>
      <c r="C49" s="41" t="s">
        <v>32</v>
      </c>
      <c r="D49" s="16">
        <f t="shared" ref="D49" si="13">F49+H49+J49+L49</f>
        <v>500</v>
      </c>
      <c r="E49" s="16">
        <f t="shared" ref="E49" si="14">G49+I49+K49+M49</f>
        <v>0</v>
      </c>
      <c r="F49" s="16">
        <v>0</v>
      </c>
      <c r="G49" s="16">
        <v>0</v>
      </c>
      <c r="H49" s="16">
        <v>500</v>
      </c>
      <c r="I49" s="50">
        <v>0</v>
      </c>
      <c r="J49" s="16">
        <v>0</v>
      </c>
      <c r="K49" s="16">
        <v>0</v>
      </c>
      <c r="L49" s="16">
        <v>0</v>
      </c>
      <c r="M49" s="16">
        <v>0</v>
      </c>
      <c r="N49" s="28" t="s">
        <v>107</v>
      </c>
      <c r="O49" s="20"/>
      <c r="P49" s="20"/>
      <c r="Q49" s="23"/>
    </row>
    <row r="50" spans="1:17" s="12" customFormat="1" ht="131.44999999999999" customHeight="1">
      <c r="A50" s="28">
        <v>23</v>
      </c>
      <c r="B50" s="42" t="s">
        <v>108</v>
      </c>
      <c r="C50" s="41" t="s">
        <v>32</v>
      </c>
      <c r="D50" s="16">
        <f t="shared" ref="D50" si="15">F50+H50+J50+L50</f>
        <v>500</v>
      </c>
      <c r="E50" s="16">
        <f t="shared" ref="E50" si="16">G50+I50+K50+M50</f>
        <v>0</v>
      </c>
      <c r="F50" s="16">
        <v>0</v>
      </c>
      <c r="G50" s="16">
        <v>0</v>
      </c>
      <c r="H50" s="16">
        <v>500</v>
      </c>
      <c r="I50" s="50">
        <v>0</v>
      </c>
      <c r="J50" s="16">
        <v>0</v>
      </c>
      <c r="K50" s="16">
        <v>0</v>
      </c>
      <c r="L50" s="16">
        <v>0</v>
      </c>
      <c r="M50" s="16">
        <v>0</v>
      </c>
      <c r="N50" s="28" t="s">
        <v>109</v>
      </c>
      <c r="O50" s="20"/>
      <c r="P50" s="20"/>
      <c r="Q50" s="23"/>
    </row>
    <row r="51" spans="1:17" s="12" customFormat="1" ht="33.75" customHeight="1">
      <c r="A51" s="60" t="s">
        <v>110</v>
      </c>
      <c r="B51" s="60"/>
      <c r="C51" s="60"/>
      <c r="D51" s="16">
        <f>D50+D49+D48+D47+D46+D45+D44+D43+D42+D41+D40+D39+D38</f>
        <v>10282.77</v>
      </c>
      <c r="E51" s="16">
        <f t="shared" ref="E51:M51" si="17">E50+E49+E48+E47+E46+E45+E44+E43+E42+E41+E40+E39+E38</f>
        <v>2854.73</v>
      </c>
      <c r="F51" s="16">
        <f t="shared" si="17"/>
        <v>0</v>
      </c>
      <c r="G51" s="16">
        <f t="shared" si="17"/>
        <v>0</v>
      </c>
      <c r="H51" s="16">
        <f t="shared" si="17"/>
        <v>10132.77</v>
      </c>
      <c r="I51" s="16">
        <f t="shared" si="17"/>
        <v>2137.34</v>
      </c>
      <c r="J51" s="16">
        <f t="shared" si="17"/>
        <v>150</v>
      </c>
      <c r="K51" s="16">
        <f t="shared" si="17"/>
        <v>717.39</v>
      </c>
      <c r="L51" s="16">
        <f t="shared" si="17"/>
        <v>0</v>
      </c>
      <c r="M51" s="16">
        <f t="shared" si="17"/>
        <v>0</v>
      </c>
      <c r="N51" s="15"/>
      <c r="O51" s="15"/>
      <c r="P51" s="15"/>
      <c r="Q51" s="15"/>
    </row>
    <row r="52" spans="1:17" s="12" customFormat="1" ht="30.75" customHeight="1">
      <c r="A52" s="66" t="s">
        <v>41</v>
      </c>
      <c r="B52" s="66"/>
      <c r="C52" s="66"/>
      <c r="D52" s="24">
        <f>D51+D35+D28</f>
        <v>125763.75000000001</v>
      </c>
      <c r="E52" s="24">
        <f t="shared" ref="E52:M52" si="18">E51+E35+E28</f>
        <v>2854.73</v>
      </c>
      <c r="F52" s="24">
        <f t="shared" si="18"/>
        <v>536.24</v>
      </c>
      <c r="G52" s="24">
        <f t="shared" si="18"/>
        <v>0</v>
      </c>
      <c r="H52" s="24">
        <f t="shared" si="18"/>
        <v>119803.72</v>
      </c>
      <c r="I52" s="24">
        <f t="shared" si="18"/>
        <v>2137.34</v>
      </c>
      <c r="J52" s="24">
        <f t="shared" si="18"/>
        <v>5262.92</v>
      </c>
      <c r="K52" s="24">
        <f t="shared" si="18"/>
        <v>717.39</v>
      </c>
      <c r="L52" s="24">
        <f t="shared" si="18"/>
        <v>160.87</v>
      </c>
      <c r="M52" s="24">
        <f t="shared" si="18"/>
        <v>0</v>
      </c>
      <c r="N52" s="15"/>
      <c r="O52" s="15"/>
      <c r="P52" s="15"/>
      <c r="Q52" s="15"/>
    </row>
    <row r="53" spans="1:17" s="12" customFormat="1" ht="16.5" customHeight="1">
      <c r="A53" s="67" t="s">
        <v>111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</row>
    <row r="54" spans="1:17" s="12" customFormat="1" ht="16.5" customHeight="1">
      <c r="A54" s="67" t="s">
        <v>23</v>
      </c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s="12" customFormat="1" ht="222.2" customHeight="1">
      <c r="A55" s="15">
        <v>24</v>
      </c>
      <c r="B55" s="15" t="s">
        <v>42</v>
      </c>
      <c r="C55" s="15" t="s">
        <v>43</v>
      </c>
      <c r="D55" s="16">
        <f>F55+H55+J55+L55</f>
        <v>35000</v>
      </c>
      <c r="E55" s="16">
        <f>G55+I55+K55+M55</f>
        <v>9851.91</v>
      </c>
      <c r="F55" s="16">
        <v>0</v>
      </c>
      <c r="G55" s="16">
        <v>4196.3500000000004</v>
      </c>
      <c r="H55" s="16">
        <v>27000</v>
      </c>
      <c r="I55" s="50">
        <v>3853.48</v>
      </c>
      <c r="J55" s="50">
        <v>5000</v>
      </c>
      <c r="K55" s="50">
        <v>428.17</v>
      </c>
      <c r="L55" s="16">
        <v>3000</v>
      </c>
      <c r="M55" s="16">
        <v>1373.91</v>
      </c>
      <c r="N55" s="25" t="s">
        <v>44</v>
      </c>
      <c r="O55" s="15">
        <v>0.1</v>
      </c>
      <c r="P55" s="51">
        <v>0.1</v>
      </c>
      <c r="Q55" s="52">
        <v>1</v>
      </c>
    </row>
    <row r="56" spans="1:17" s="12" customFormat="1" ht="33.75" customHeight="1">
      <c r="A56" s="60" t="s">
        <v>24</v>
      </c>
      <c r="B56" s="60"/>
      <c r="C56" s="60"/>
      <c r="D56" s="16">
        <f t="shared" ref="D56:M56" si="19">D54+D55</f>
        <v>35000</v>
      </c>
      <c r="E56" s="16">
        <f t="shared" si="19"/>
        <v>9851.91</v>
      </c>
      <c r="F56" s="16">
        <f t="shared" si="19"/>
        <v>0</v>
      </c>
      <c r="G56" s="16">
        <f t="shared" si="19"/>
        <v>4196.3500000000004</v>
      </c>
      <c r="H56" s="16">
        <f t="shared" si="19"/>
        <v>27000</v>
      </c>
      <c r="I56" s="16">
        <f t="shared" si="19"/>
        <v>3853.48</v>
      </c>
      <c r="J56" s="16">
        <f t="shared" si="19"/>
        <v>5000</v>
      </c>
      <c r="K56" s="16">
        <f t="shared" si="19"/>
        <v>428.17</v>
      </c>
      <c r="L56" s="16">
        <f t="shared" si="19"/>
        <v>3000</v>
      </c>
      <c r="M56" s="16">
        <f t="shared" si="19"/>
        <v>1373.91</v>
      </c>
      <c r="N56" s="15"/>
      <c r="O56" s="15"/>
      <c r="P56" s="15"/>
      <c r="Q56" s="15"/>
    </row>
    <row r="57" spans="1:17" ht="16.5" customHeight="1">
      <c r="A57" s="59" t="s">
        <v>45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</row>
    <row r="58" spans="1:17" s="12" customFormat="1" ht="169.5" customHeight="1">
      <c r="A58" s="6">
        <v>25</v>
      </c>
      <c r="B58" s="7" t="s">
        <v>46</v>
      </c>
      <c r="C58" s="15" t="s">
        <v>43</v>
      </c>
      <c r="D58" s="8">
        <f>F58+H58+J58+L58</f>
        <v>17601.5</v>
      </c>
      <c r="E58" s="8">
        <f>G58+I58+K58+M58</f>
        <v>143.18</v>
      </c>
      <c r="F58" s="15">
        <v>0</v>
      </c>
      <c r="G58" s="15">
        <v>0</v>
      </c>
      <c r="H58" s="15">
        <v>16141.5</v>
      </c>
      <c r="I58" s="15">
        <v>0</v>
      </c>
      <c r="J58" s="15">
        <v>500</v>
      </c>
      <c r="K58" s="15">
        <v>143.18</v>
      </c>
      <c r="L58" s="15">
        <v>960</v>
      </c>
      <c r="M58" s="48">
        <v>0</v>
      </c>
      <c r="N58" s="7" t="s">
        <v>47</v>
      </c>
      <c r="O58" s="6">
        <v>5</v>
      </c>
      <c r="P58" s="6">
        <v>7</v>
      </c>
      <c r="Q58" s="11">
        <f>P58/O58*100</f>
        <v>140</v>
      </c>
    </row>
    <row r="59" spans="1:17" s="12" customFormat="1" ht="28.5" customHeight="1">
      <c r="A59" s="68" t="s">
        <v>48</v>
      </c>
      <c r="B59" s="68"/>
      <c r="C59" s="68"/>
      <c r="D59" s="16">
        <f t="shared" ref="D59:M59" si="20">D58</f>
        <v>17601.5</v>
      </c>
      <c r="E59" s="16">
        <f t="shared" si="20"/>
        <v>143.18</v>
      </c>
      <c r="F59" s="16">
        <f t="shared" si="20"/>
        <v>0</v>
      </c>
      <c r="G59" s="16">
        <f t="shared" si="20"/>
        <v>0</v>
      </c>
      <c r="H59" s="16">
        <f t="shared" si="20"/>
        <v>16141.5</v>
      </c>
      <c r="I59" s="16">
        <f t="shared" si="20"/>
        <v>0</v>
      </c>
      <c r="J59" s="16">
        <f t="shared" si="20"/>
        <v>500</v>
      </c>
      <c r="K59" s="16">
        <f t="shared" si="20"/>
        <v>143.18</v>
      </c>
      <c r="L59" s="16">
        <f t="shared" si="20"/>
        <v>960</v>
      </c>
      <c r="M59" s="16">
        <f t="shared" si="20"/>
        <v>0</v>
      </c>
      <c r="N59" s="15"/>
      <c r="O59" s="15"/>
      <c r="P59" s="15"/>
      <c r="Q59" s="15"/>
    </row>
    <row r="60" spans="1:17" ht="16.5" customHeight="1">
      <c r="A60" s="59" t="s">
        <v>49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</row>
    <row r="61" spans="1:17" s="12" customFormat="1" ht="95.85" customHeight="1">
      <c r="A61" s="15">
        <v>26</v>
      </c>
      <c r="B61" s="51" t="s">
        <v>50</v>
      </c>
      <c r="C61" s="15" t="s">
        <v>51</v>
      </c>
      <c r="D61" s="16">
        <f>F61+H61+J61+L61</f>
        <v>1691.43</v>
      </c>
      <c r="E61" s="16">
        <f>G61+I61+K61+M61</f>
        <v>16343.13</v>
      </c>
      <c r="F61" s="16">
        <v>192</v>
      </c>
      <c r="G61" s="50">
        <v>1461.15</v>
      </c>
      <c r="H61" s="16">
        <v>200</v>
      </c>
      <c r="I61" s="50">
        <v>1486.5</v>
      </c>
      <c r="J61" s="16">
        <v>200</v>
      </c>
      <c r="K61" s="50">
        <v>2147.67</v>
      </c>
      <c r="L61" s="16">
        <v>1099.43</v>
      </c>
      <c r="M61" s="50">
        <v>11247.81</v>
      </c>
      <c r="N61" s="15" t="s">
        <v>33</v>
      </c>
      <c r="O61" s="17">
        <v>25.3</v>
      </c>
      <c r="P61" s="17">
        <v>25.4</v>
      </c>
      <c r="Q61" s="11">
        <f>P61/O61*100</f>
        <v>100.39525691699605</v>
      </c>
    </row>
    <row r="62" spans="1:17" s="12" customFormat="1" ht="252.75" customHeight="1">
      <c r="A62" s="15">
        <v>27</v>
      </c>
      <c r="B62" s="51" t="s">
        <v>52</v>
      </c>
      <c r="C62" s="15" t="s">
        <v>53</v>
      </c>
      <c r="D62" s="16">
        <f>F62+H62+J62+L62</f>
        <v>14048.630000000001</v>
      </c>
      <c r="E62" s="16">
        <f>G62+I62+K62+M62</f>
        <v>3219.71</v>
      </c>
      <c r="F62" s="16">
        <v>4214.59</v>
      </c>
      <c r="G62" s="16">
        <v>991.88</v>
      </c>
      <c r="H62" s="16">
        <v>5268.24</v>
      </c>
      <c r="I62" s="16">
        <v>513.58000000000004</v>
      </c>
      <c r="J62" s="16">
        <v>200</v>
      </c>
      <c r="K62" s="16">
        <v>86.03</v>
      </c>
      <c r="L62" s="16">
        <v>4365.8</v>
      </c>
      <c r="M62" s="16">
        <v>1628.22</v>
      </c>
      <c r="N62" s="15" t="s">
        <v>33</v>
      </c>
      <c r="O62" s="17">
        <v>25.3</v>
      </c>
      <c r="P62" s="17">
        <v>25.4</v>
      </c>
      <c r="Q62" s="17">
        <v>100.4</v>
      </c>
    </row>
    <row r="63" spans="1:17" ht="16.5" customHeight="1">
      <c r="A63" s="58" t="s">
        <v>54</v>
      </c>
      <c r="B63" s="58"/>
      <c r="C63" s="58"/>
      <c r="D63" s="22">
        <f t="shared" ref="D63:M63" si="21">D61+D62</f>
        <v>15740.060000000001</v>
      </c>
      <c r="E63" s="22">
        <f t="shared" si="21"/>
        <v>19562.84</v>
      </c>
      <c r="F63" s="22">
        <f t="shared" si="21"/>
        <v>4406.59</v>
      </c>
      <c r="G63" s="22">
        <f t="shared" si="21"/>
        <v>2453.0300000000002</v>
      </c>
      <c r="H63" s="22">
        <f t="shared" si="21"/>
        <v>5468.24</v>
      </c>
      <c r="I63" s="22">
        <f t="shared" si="21"/>
        <v>2000.08</v>
      </c>
      <c r="J63" s="22">
        <f t="shared" si="21"/>
        <v>400</v>
      </c>
      <c r="K63" s="22">
        <f t="shared" si="21"/>
        <v>2233.7000000000003</v>
      </c>
      <c r="L63" s="22">
        <f t="shared" si="21"/>
        <v>5465.2300000000005</v>
      </c>
      <c r="M63" s="22">
        <f t="shared" si="21"/>
        <v>12876.029999999999</v>
      </c>
      <c r="N63" s="14"/>
      <c r="O63" s="14"/>
      <c r="P63" s="14"/>
      <c r="Q63" s="14"/>
    </row>
    <row r="64" spans="1:17" ht="16.5" customHeight="1">
      <c r="A64" s="57" t="s">
        <v>55</v>
      </c>
      <c r="B64" s="57"/>
      <c r="C64" s="57"/>
      <c r="D64" s="18">
        <f>D63+D59+D56</f>
        <v>68341.56</v>
      </c>
      <c r="E64" s="18">
        <f t="shared" ref="E64:M64" si="22">E56+E59+E63</f>
        <v>29557.93</v>
      </c>
      <c r="F64" s="18">
        <f t="shared" si="22"/>
        <v>4406.59</v>
      </c>
      <c r="G64" s="18">
        <f t="shared" si="22"/>
        <v>6649.380000000001</v>
      </c>
      <c r="H64" s="18">
        <f t="shared" si="22"/>
        <v>48609.74</v>
      </c>
      <c r="I64" s="18">
        <f t="shared" si="22"/>
        <v>5853.5599999999995</v>
      </c>
      <c r="J64" s="18">
        <f t="shared" si="22"/>
        <v>5900</v>
      </c>
      <c r="K64" s="18">
        <f t="shared" si="22"/>
        <v>2805.05</v>
      </c>
      <c r="L64" s="18">
        <f t="shared" si="22"/>
        <v>9425.23</v>
      </c>
      <c r="M64" s="18">
        <f t="shared" si="22"/>
        <v>14249.939999999999</v>
      </c>
      <c r="N64" s="14"/>
      <c r="O64" s="14"/>
      <c r="P64" s="14"/>
      <c r="Q64" s="14"/>
    </row>
    <row r="65" spans="1:17" ht="16.5" customHeight="1">
      <c r="A65" s="59" t="s">
        <v>118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</row>
    <row r="66" spans="1:17" ht="16.5" customHeight="1">
      <c r="A66" s="59" t="s">
        <v>23</v>
      </c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</row>
    <row r="67" spans="1:17" ht="89.25">
      <c r="A67" s="31">
        <v>28</v>
      </c>
      <c r="B67" s="32" t="s">
        <v>112</v>
      </c>
      <c r="C67" s="32" t="s">
        <v>113</v>
      </c>
      <c r="D67" s="16">
        <f>F67+H67+J67+L67</f>
        <v>4500</v>
      </c>
      <c r="E67" s="16">
        <f>G67+I67+K67+M67</f>
        <v>0</v>
      </c>
      <c r="F67" s="39">
        <v>0</v>
      </c>
      <c r="G67" s="39">
        <v>0</v>
      </c>
      <c r="H67" s="39">
        <v>4275</v>
      </c>
      <c r="I67" s="39">
        <v>0</v>
      </c>
      <c r="J67" s="39">
        <v>225</v>
      </c>
      <c r="K67" s="39">
        <v>0</v>
      </c>
      <c r="L67" s="39">
        <v>0</v>
      </c>
      <c r="M67" s="39">
        <v>0</v>
      </c>
      <c r="N67" s="31" t="s">
        <v>114</v>
      </c>
      <c r="O67" s="31"/>
      <c r="P67" s="31"/>
      <c r="Q67" s="31"/>
    </row>
    <row r="68" spans="1:17" s="12" customFormat="1" ht="148.35" customHeight="1">
      <c r="A68" s="31">
        <v>29</v>
      </c>
      <c r="B68" s="32" t="s">
        <v>115</v>
      </c>
      <c r="C68" s="32" t="s">
        <v>116</v>
      </c>
      <c r="D68" s="16">
        <f>F68+H68+J68+L68</f>
        <v>2000</v>
      </c>
      <c r="E68" s="16">
        <f>G68+I68+K68+M68</f>
        <v>468.9</v>
      </c>
      <c r="F68" s="39">
        <v>0</v>
      </c>
      <c r="G68" s="39">
        <v>0</v>
      </c>
      <c r="H68" s="39">
        <v>1900</v>
      </c>
      <c r="I68" s="39">
        <v>0</v>
      </c>
      <c r="J68" s="39">
        <v>100</v>
      </c>
      <c r="K68" s="39">
        <v>468.9</v>
      </c>
      <c r="L68" s="39">
        <v>0</v>
      </c>
      <c r="M68" s="39">
        <v>0</v>
      </c>
      <c r="N68" s="31" t="s">
        <v>117</v>
      </c>
      <c r="O68" s="17"/>
      <c r="P68" s="17"/>
      <c r="Q68" s="17"/>
    </row>
    <row r="69" spans="1:17" s="12" customFormat="1" ht="33.75" customHeight="1">
      <c r="A69" s="60" t="s">
        <v>24</v>
      </c>
      <c r="B69" s="60"/>
      <c r="C69" s="60"/>
      <c r="D69" s="16">
        <f>D68+D67</f>
        <v>6500</v>
      </c>
      <c r="E69" s="16">
        <f t="shared" ref="E69:M69" si="23">E68+E67</f>
        <v>468.9</v>
      </c>
      <c r="F69" s="16">
        <f t="shared" si="23"/>
        <v>0</v>
      </c>
      <c r="G69" s="16">
        <f t="shared" si="23"/>
        <v>0</v>
      </c>
      <c r="H69" s="16">
        <f t="shared" si="23"/>
        <v>6175</v>
      </c>
      <c r="I69" s="16">
        <f t="shared" si="23"/>
        <v>0</v>
      </c>
      <c r="J69" s="16">
        <f t="shared" si="23"/>
        <v>325</v>
      </c>
      <c r="K69" s="16">
        <f t="shared" si="23"/>
        <v>468.9</v>
      </c>
      <c r="L69" s="16">
        <f t="shared" si="23"/>
        <v>0</v>
      </c>
      <c r="M69" s="16">
        <f t="shared" si="23"/>
        <v>0</v>
      </c>
      <c r="N69" s="15"/>
      <c r="O69" s="15"/>
      <c r="P69" s="15"/>
      <c r="Q69" s="15"/>
    </row>
    <row r="70" spans="1:17" ht="29.25" customHeight="1">
      <c r="A70" s="57" t="s">
        <v>57</v>
      </c>
      <c r="B70" s="57"/>
      <c r="C70" s="57"/>
      <c r="D70" s="18">
        <f>D69</f>
        <v>6500</v>
      </c>
      <c r="E70" s="18">
        <f t="shared" ref="E70:M70" si="24">E69</f>
        <v>468.9</v>
      </c>
      <c r="F70" s="18">
        <f t="shared" si="24"/>
        <v>0</v>
      </c>
      <c r="G70" s="18">
        <f t="shared" si="24"/>
        <v>0</v>
      </c>
      <c r="H70" s="18">
        <f t="shared" si="24"/>
        <v>6175</v>
      </c>
      <c r="I70" s="18">
        <f t="shared" si="24"/>
        <v>0</v>
      </c>
      <c r="J70" s="18">
        <f t="shared" si="24"/>
        <v>325</v>
      </c>
      <c r="K70" s="18">
        <f t="shared" si="24"/>
        <v>468.9</v>
      </c>
      <c r="L70" s="18">
        <f t="shared" si="24"/>
        <v>0</v>
      </c>
      <c r="M70" s="18">
        <f t="shared" si="24"/>
        <v>0</v>
      </c>
      <c r="N70" s="14"/>
      <c r="O70" s="14"/>
      <c r="P70" s="14"/>
      <c r="Q70" s="14"/>
    </row>
    <row r="71" spans="1:17" ht="12.75" customHeight="1">
      <c r="A71" s="59" t="s">
        <v>119</v>
      </c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</row>
    <row r="72" spans="1:17" ht="15" customHeight="1">
      <c r="A72" s="59" t="s">
        <v>58</v>
      </c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</row>
    <row r="73" spans="1:17" s="12" customFormat="1" ht="155.1" customHeight="1">
      <c r="A73" s="15">
        <v>30</v>
      </c>
      <c r="B73" s="33" t="s">
        <v>59</v>
      </c>
      <c r="C73" s="32" t="s">
        <v>120</v>
      </c>
      <c r="D73" s="16">
        <f>F73+H73+J73+L73</f>
        <v>30000</v>
      </c>
      <c r="E73" s="16">
        <f>G73+I73+K73+M73</f>
        <v>0</v>
      </c>
      <c r="F73" s="16">
        <v>17700</v>
      </c>
      <c r="G73" s="16">
        <v>0</v>
      </c>
      <c r="H73" s="16">
        <v>12017.1</v>
      </c>
      <c r="I73" s="16">
        <v>0</v>
      </c>
      <c r="J73" s="16">
        <v>282.89999999999998</v>
      </c>
      <c r="K73" s="16">
        <v>0</v>
      </c>
      <c r="L73" s="16">
        <v>0</v>
      </c>
      <c r="M73" s="16">
        <v>0</v>
      </c>
      <c r="N73" s="7" t="s">
        <v>60</v>
      </c>
      <c r="O73" s="15">
        <v>0</v>
      </c>
      <c r="P73" s="15">
        <v>0</v>
      </c>
      <c r="Q73" s="17">
        <v>0</v>
      </c>
    </row>
    <row r="74" spans="1:17" ht="33.75" customHeight="1">
      <c r="A74" s="58" t="s">
        <v>24</v>
      </c>
      <c r="B74" s="58"/>
      <c r="C74" s="58"/>
      <c r="D74" s="22">
        <f t="shared" ref="D74:M75" si="25">D73</f>
        <v>30000</v>
      </c>
      <c r="E74" s="22">
        <f t="shared" si="25"/>
        <v>0</v>
      </c>
      <c r="F74" s="22">
        <f t="shared" si="25"/>
        <v>17700</v>
      </c>
      <c r="G74" s="22">
        <f t="shared" si="25"/>
        <v>0</v>
      </c>
      <c r="H74" s="22">
        <f t="shared" si="25"/>
        <v>12017.1</v>
      </c>
      <c r="I74" s="22">
        <f t="shared" si="25"/>
        <v>0</v>
      </c>
      <c r="J74" s="22">
        <f t="shared" si="25"/>
        <v>282.89999999999998</v>
      </c>
      <c r="K74" s="22">
        <f t="shared" si="25"/>
        <v>0</v>
      </c>
      <c r="L74" s="22">
        <f t="shared" si="25"/>
        <v>0</v>
      </c>
      <c r="M74" s="22">
        <f t="shared" si="25"/>
        <v>0</v>
      </c>
      <c r="N74" s="14"/>
      <c r="O74" s="14"/>
      <c r="P74" s="14"/>
      <c r="Q74" s="14"/>
    </row>
    <row r="75" spans="1:17" ht="15" customHeight="1">
      <c r="A75" s="57" t="s">
        <v>61</v>
      </c>
      <c r="B75" s="57"/>
      <c r="C75" s="57"/>
      <c r="D75" s="18">
        <f t="shared" si="25"/>
        <v>30000</v>
      </c>
      <c r="E75" s="18">
        <f t="shared" si="25"/>
        <v>0</v>
      </c>
      <c r="F75" s="18">
        <f t="shared" si="25"/>
        <v>17700</v>
      </c>
      <c r="G75" s="18">
        <f t="shared" si="25"/>
        <v>0</v>
      </c>
      <c r="H75" s="18">
        <f t="shared" si="25"/>
        <v>12017.1</v>
      </c>
      <c r="I75" s="18">
        <f t="shared" si="25"/>
        <v>0</v>
      </c>
      <c r="J75" s="18">
        <f t="shared" si="25"/>
        <v>282.89999999999998</v>
      </c>
      <c r="K75" s="18">
        <f t="shared" si="25"/>
        <v>0</v>
      </c>
      <c r="L75" s="18">
        <f t="shared" si="25"/>
        <v>0</v>
      </c>
      <c r="M75" s="18">
        <f t="shared" si="25"/>
        <v>0</v>
      </c>
      <c r="N75" s="14"/>
      <c r="O75" s="14"/>
      <c r="P75" s="14"/>
      <c r="Q75" s="14"/>
    </row>
    <row r="76" spans="1:17" ht="15" customHeight="1">
      <c r="A76" s="59" t="s">
        <v>123</v>
      </c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</row>
    <row r="77" spans="1:17" ht="15" customHeight="1">
      <c r="A77" s="59" t="s">
        <v>58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</row>
    <row r="78" spans="1:17" s="56" customFormat="1" ht="97.5" customHeight="1">
      <c r="A78" s="51">
        <v>31</v>
      </c>
      <c r="B78" s="54" t="s">
        <v>121</v>
      </c>
      <c r="C78" s="51" t="s">
        <v>122</v>
      </c>
      <c r="D78" s="50">
        <f>F78+H78+J78+L78</f>
        <v>5955</v>
      </c>
      <c r="E78" s="50">
        <f>G78+I78+K78+M78</f>
        <v>9327.9979999999996</v>
      </c>
      <c r="F78" s="50">
        <v>0</v>
      </c>
      <c r="G78" s="50">
        <v>0</v>
      </c>
      <c r="H78" s="50">
        <v>5657.25</v>
      </c>
      <c r="I78" s="50">
        <v>5624.4979999999996</v>
      </c>
      <c r="J78" s="50">
        <v>297.75</v>
      </c>
      <c r="K78" s="50">
        <v>3703.5</v>
      </c>
      <c r="L78" s="50">
        <v>0</v>
      </c>
      <c r="M78" s="50">
        <v>0</v>
      </c>
      <c r="N78" s="51"/>
      <c r="O78" s="51"/>
      <c r="P78" s="51"/>
      <c r="Q78" s="55"/>
    </row>
    <row r="79" spans="1:17" ht="33.75" customHeight="1">
      <c r="A79" s="58" t="s">
        <v>24</v>
      </c>
      <c r="B79" s="58"/>
      <c r="C79" s="58"/>
      <c r="D79" s="22">
        <f t="shared" ref="D79:M79" si="26">D78</f>
        <v>5955</v>
      </c>
      <c r="E79" s="22">
        <f t="shared" si="26"/>
        <v>9327.9979999999996</v>
      </c>
      <c r="F79" s="22">
        <f t="shared" si="26"/>
        <v>0</v>
      </c>
      <c r="G79" s="22">
        <f t="shared" si="26"/>
        <v>0</v>
      </c>
      <c r="H79" s="22">
        <f t="shared" si="26"/>
        <v>5657.25</v>
      </c>
      <c r="I79" s="22">
        <f t="shared" si="26"/>
        <v>5624.4979999999996</v>
      </c>
      <c r="J79" s="22">
        <f t="shared" si="26"/>
        <v>297.75</v>
      </c>
      <c r="K79" s="22">
        <f t="shared" si="26"/>
        <v>3703.5</v>
      </c>
      <c r="L79" s="22">
        <f t="shared" si="26"/>
        <v>0</v>
      </c>
      <c r="M79" s="22">
        <f t="shared" si="26"/>
        <v>0</v>
      </c>
      <c r="N79" s="14"/>
      <c r="O79" s="14"/>
      <c r="P79" s="14"/>
      <c r="Q79" s="14"/>
    </row>
    <row r="80" spans="1:17" ht="13.5" customHeight="1">
      <c r="A80" s="59" t="s">
        <v>124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</row>
    <row r="81" spans="1:17" ht="152.65" customHeight="1">
      <c r="A81" s="14">
        <v>32</v>
      </c>
      <c r="B81" s="7" t="s">
        <v>62</v>
      </c>
      <c r="C81" s="7" t="s">
        <v>63</v>
      </c>
      <c r="D81" s="22">
        <f>F81+H81+J81+L81</f>
        <v>185</v>
      </c>
      <c r="E81" s="22">
        <f>G81+I81+K81+M81</f>
        <v>185</v>
      </c>
      <c r="F81" s="22">
        <v>0</v>
      </c>
      <c r="G81" s="22">
        <v>0</v>
      </c>
      <c r="H81" s="22">
        <v>0</v>
      </c>
      <c r="I81" s="22">
        <v>0</v>
      </c>
      <c r="J81" s="22">
        <v>185</v>
      </c>
      <c r="K81" s="22">
        <v>185</v>
      </c>
      <c r="L81" s="22">
        <v>0</v>
      </c>
      <c r="M81" s="22">
        <v>0</v>
      </c>
      <c r="N81" s="21" t="s">
        <v>20</v>
      </c>
      <c r="O81" s="14">
        <v>304.05</v>
      </c>
      <c r="P81" s="45">
        <v>308.67</v>
      </c>
      <c r="Q81" s="26">
        <f>P81/O81*100</f>
        <v>101.51948692649235</v>
      </c>
    </row>
    <row r="82" spans="1:17" ht="110.25" customHeight="1">
      <c r="A82" s="14">
        <v>33</v>
      </c>
      <c r="B82" s="14" t="s">
        <v>64</v>
      </c>
      <c r="C82" s="7" t="s">
        <v>65</v>
      </c>
      <c r="D82" s="22">
        <f>F82+H82+J82+L82</f>
        <v>992.78</v>
      </c>
      <c r="E82" s="22">
        <f>G82+I82+K82+M82</f>
        <v>5904.96</v>
      </c>
      <c r="F82" s="22">
        <v>0</v>
      </c>
      <c r="G82" s="22">
        <v>3607.75</v>
      </c>
      <c r="H82" s="22">
        <v>0</v>
      </c>
      <c r="I82" s="22">
        <v>1307.3599999999999</v>
      </c>
      <c r="J82" s="22">
        <v>992.78</v>
      </c>
      <c r="K82" s="22">
        <v>989.85</v>
      </c>
      <c r="L82" s="22">
        <v>0</v>
      </c>
      <c r="M82" s="22">
        <v>0</v>
      </c>
      <c r="N82" s="53" t="s">
        <v>127</v>
      </c>
      <c r="O82" s="14">
        <v>50</v>
      </c>
      <c r="P82" s="14">
        <v>51.2</v>
      </c>
      <c r="Q82" s="26">
        <v>102.4</v>
      </c>
    </row>
    <row r="83" spans="1:17" ht="15" customHeight="1">
      <c r="A83" s="58" t="s">
        <v>56</v>
      </c>
      <c r="B83" s="58"/>
      <c r="C83" s="58"/>
      <c r="D83" s="22">
        <f t="shared" ref="D83:M83" si="27">D81+D82</f>
        <v>1177.78</v>
      </c>
      <c r="E83" s="22">
        <f t="shared" si="27"/>
        <v>6089.96</v>
      </c>
      <c r="F83" s="22">
        <f t="shared" si="27"/>
        <v>0</v>
      </c>
      <c r="G83" s="22">
        <f t="shared" si="27"/>
        <v>3607.75</v>
      </c>
      <c r="H83" s="22">
        <f t="shared" si="27"/>
        <v>0</v>
      </c>
      <c r="I83" s="22">
        <f t="shared" si="27"/>
        <v>1307.3599999999999</v>
      </c>
      <c r="J83" s="22">
        <f t="shared" si="27"/>
        <v>1177.78</v>
      </c>
      <c r="K83" s="22">
        <f t="shared" si="27"/>
        <v>1174.8499999999999</v>
      </c>
      <c r="L83" s="22">
        <f t="shared" si="27"/>
        <v>0</v>
      </c>
      <c r="M83" s="22">
        <f t="shared" si="27"/>
        <v>0</v>
      </c>
      <c r="N83" s="14"/>
      <c r="O83" s="14"/>
      <c r="P83" s="14"/>
      <c r="Q83" s="26"/>
    </row>
    <row r="84" spans="1:17" ht="15" customHeight="1">
      <c r="A84" s="62" t="s">
        <v>66</v>
      </c>
      <c r="B84" s="62"/>
      <c r="C84" s="62"/>
      <c r="D84" s="43">
        <f>D83+D79</f>
        <v>7132.78</v>
      </c>
      <c r="E84" s="43">
        <f t="shared" ref="E84:M84" si="28">E83+E79</f>
        <v>15417.957999999999</v>
      </c>
      <c r="F84" s="43">
        <f t="shared" si="28"/>
        <v>0</v>
      </c>
      <c r="G84" s="43">
        <f t="shared" si="28"/>
        <v>3607.75</v>
      </c>
      <c r="H84" s="43">
        <f t="shared" si="28"/>
        <v>5657.25</v>
      </c>
      <c r="I84" s="43">
        <f t="shared" si="28"/>
        <v>6931.8579999999993</v>
      </c>
      <c r="J84" s="43">
        <f t="shared" si="28"/>
        <v>1475.53</v>
      </c>
      <c r="K84" s="43">
        <f t="shared" si="28"/>
        <v>4878.3500000000004</v>
      </c>
      <c r="L84" s="43">
        <f t="shared" si="28"/>
        <v>0</v>
      </c>
      <c r="M84" s="43">
        <f t="shared" si="28"/>
        <v>0</v>
      </c>
      <c r="N84" s="14"/>
      <c r="O84" s="14"/>
      <c r="P84" s="14"/>
      <c r="Q84" s="26"/>
    </row>
    <row r="85" spans="1:17" ht="33" customHeight="1">
      <c r="A85" s="61" t="s">
        <v>67</v>
      </c>
      <c r="B85" s="61"/>
      <c r="C85" s="61"/>
      <c r="D85" s="44">
        <f>D84+D75+D70+D64+D52+D22</f>
        <v>268444.33</v>
      </c>
      <c r="E85" s="44">
        <f t="shared" ref="E85:M85" si="29">E84+E75+E70+E64+E52+E22</f>
        <v>175042.42799999999</v>
      </c>
      <c r="F85" s="44">
        <f t="shared" si="29"/>
        <v>22642.83</v>
      </c>
      <c r="G85" s="44">
        <f t="shared" si="29"/>
        <v>117988.13</v>
      </c>
      <c r="H85" s="44">
        <f t="shared" si="29"/>
        <v>222262.81</v>
      </c>
      <c r="I85" s="44">
        <f t="shared" si="29"/>
        <v>33363.767999999996</v>
      </c>
      <c r="J85" s="44">
        <f t="shared" si="29"/>
        <v>13952.59</v>
      </c>
      <c r="K85" s="44">
        <f t="shared" si="29"/>
        <v>9440.59</v>
      </c>
      <c r="L85" s="44">
        <f t="shared" si="29"/>
        <v>9586.1</v>
      </c>
      <c r="M85" s="44">
        <f t="shared" si="29"/>
        <v>14249.939999999999</v>
      </c>
      <c r="N85" s="14"/>
      <c r="O85" s="14"/>
      <c r="P85" s="14"/>
      <c r="Q85" s="26"/>
    </row>
    <row r="86" spans="1:17" s="47" customFormat="1" ht="15" customHeight="1">
      <c r="A86" s="61" t="s">
        <v>125</v>
      </c>
      <c r="B86" s="61"/>
      <c r="C86" s="61"/>
      <c r="D86" s="44">
        <f>D85+D16</f>
        <v>2381347.33</v>
      </c>
      <c r="E86" s="44">
        <f t="shared" ref="E86:M86" si="30">E85+E16</f>
        <v>414066.52799999999</v>
      </c>
      <c r="F86" s="44">
        <f t="shared" si="30"/>
        <v>22642.83</v>
      </c>
      <c r="G86" s="44">
        <f t="shared" si="30"/>
        <v>117988.13</v>
      </c>
      <c r="H86" s="44">
        <f t="shared" si="30"/>
        <v>222262.81</v>
      </c>
      <c r="I86" s="44">
        <f t="shared" si="30"/>
        <v>33363.767999999996</v>
      </c>
      <c r="J86" s="44">
        <f t="shared" si="30"/>
        <v>13952.59</v>
      </c>
      <c r="K86" s="44">
        <f t="shared" si="30"/>
        <v>9440.59</v>
      </c>
      <c r="L86" s="44">
        <f t="shared" si="30"/>
        <v>2122489.1</v>
      </c>
      <c r="M86" s="44">
        <f t="shared" si="30"/>
        <v>253274.04</v>
      </c>
      <c r="N86" s="45"/>
      <c r="O86" s="45"/>
      <c r="P86" s="45"/>
      <c r="Q86" s="46"/>
    </row>
  </sheetData>
  <sheetProtection selectLockedCells="1" selectUnlockedCells="1"/>
  <mergeCells count="59">
    <mergeCell ref="A18:Q18"/>
    <mergeCell ref="A19:Q19"/>
    <mergeCell ref="A21:C21"/>
    <mergeCell ref="A22:C22"/>
    <mergeCell ref="A1:Q1"/>
    <mergeCell ref="A2:Q2"/>
    <mergeCell ref="A3:Q3"/>
    <mergeCell ref="A4:Q4"/>
    <mergeCell ref="A6:A9"/>
    <mergeCell ref="B6:B9"/>
    <mergeCell ref="C6:C9"/>
    <mergeCell ref="D6:M6"/>
    <mergeCell ref="N6:N9"/>
    <mergeCell ref="O6:O9"/>
    <mergeCell ref="P6:P9"/>
    <mergeCell ref="Q6:Q9"/>
    <mergeCell ref="J8:K8"/>
    <mergeCell ref="L8:M8"/>
    <mergeCell ref="A11:Q11"/>
    <mergeCell ref="A16:C16"/>
    <mergeCell ref="A17:Q17"/>
    <mergeCell ref="D7:E8"/>
    <mergeCell ref="F7:M7"/>
    <mergeCell ref="F8:G8"/>
    <mergeCell ref="H8:I8"/>
    <mergeCell ref="A29:Q29"/>
    <mergeCell ref="A23:Q23"/>
    <mergeCell ref="A24:Q24"/>
    <mergeCell ref="A25:Q25"/>
    <mergeCell ref="A28:C28"/>
    <mergeCell ref="A30:Q30"/>
    <mergeCell ref="A60:Q60"/>
    <mergeCell ref="A36:Q36"/>
    <mergeCell ref="A37:Q37"/>
    <mergeCell ref="A51:C51"/>
    <mergeCell ref="A52:C52"/>
    <mergeCell ref="A53:Q53"/>
    <mergeCell ref="A54:Q54"/>
    <mergeCell ref="A56:C56"/>
    <mergeCell ref="A57:Q57"/>
    <mergeCell ref="A59:C59"/>
    <mergeCell ref="A85:C85"/>
    <mergeCell ref="A86:C86"/>
    <mergeCell ref="A76:Q76"/>
    <mergeCell ref="A77:Q77"/>
    <mergeCell ref="A79:C79"/>
    <mergeCell ref="A80:Q80"/>
    <mergeCell ref="A83:C83"/>
    <mergeCell ref="A84:C84"/>
    <mergeCell ref="A75:C75"/>
    <mergeCell ref="A63:C63"/>
    <mergeCell ref="A64:C64"/>
    <mergeCell ref="A65:Q65"/>
    <mergeCell ref="A66:Q66"/>
    <mergeCell ref="A69:C69"/>
    <mergeCell ref="A70:C70"/>
    <mergeCell ref="A71:Q71"/>
    <mergeCell ref="A72:Q72"/>
    <mergeCell ref="A74:C74"/>
  </mergeCells>
  <pageMargins left="0.25" right="0.25" top="0.75" bottom="0.75" header="0.3" footer="0.3"/>
  <pageSetup paperSize="9" scale="80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полугодие 2015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 Николаевна Курамшина</dc:creator>
  <cp:lastModifiedBy>igorbunova</cp:lastModifiedBy>
  <cp:lastPrinted>2016-01-19T15:02:02Z</cp:lastPrinted>
  <dcterms:created xsi:type="dcterms:W3CDTF">2016-01-19T13:37:47Z</dcterms:created>
  <dcterms:modified xsi:type="dcterms:W3CDTF">2016-01-20T06:22:40Z</dcterms:modified>
</cp:coreProperties>
</file>