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60" i="1"/>
  <c r="F134"/>
  <c r="I503"/>
  <c r="G215"/>
  <c r="I215"/>
  <c r="I125"/>
  <c r="F404"/>
  <c r="F394"/>
  <c r="H240"/>
  <c r="I240"/>
  <c r="G240"/>
  <c r="H503"/>
  <c r="G503"/>
  <c r="F503" s="1"/>
  <c r="G490"/>
  <c r="H490"/>
  <c r="H504" s="1"/>
  <c r="I490"/>
  <c r="I504" s="1"/>
  <c r="F496"/>
  <c r="F497"/>
  <c r="F498"/>
  <c r="F499"/>
  <c r="F500"/>
  <c r="F501"/>
  <c r="F492"/>
  <c r="F493"/>
  <c r="F494"/>
  <c r="F495"/>
  <c r="F488"/>
  <c r="F489"/>
  <c r="F483"/>
  <c r="F484"/>
  <c r="F485"/>
  <c r="F486"/>
  <c r="F487"/>
  <c r="G470"/>
  <c r="H470"/>
  <c r="I470"/>
  <c r="G467"/>
  <c r="H467"/>
  <c r="I467"/>
  <c r="G464"/>
  <c r="H464"/>
  <c r="I464"/>
  <c r="G461"/>
  <c r="H461"/>
  <c r="I461"/>
  <c r="H458"/>
  <c r="I458"/>
  <c r="G458"/>
  <c r="G449"/>
  <c r="H449"/>
  <c r="I449"/>
  <c r="H446"/>
  <c r="I446"/>
  <c r="I471" s="1"/>
  <c r="G446"/>
  <c r="G437"/>
  <c r="H437"/>
  <c r="I437"/>
  <c r="G434"/>
  <c r="H434"/>
  <c r="I434"/>
  <c r="H431"/>
  <c r="I431"/>
  <c r="G431"/>
  <c r="G423"/>
  <c r="H423"/>
  <c r="I423"/>
  <c r="H420"/>
  <c r="I420"/>
  <c r="G420"/>
  <c r="F415"/>
  <c r="F416"/>
  <c r="F417"/>
  <c r="F418"/>
  <c r="F419"/>
  <c r="F422"/>
  <c r="F425"/>
  <c r="F426"/>
  <c r="F427"/>
  <c r="F428"/>
  <c r="F429"/>
  <c r="F430"/>
  <c r="F433"/>
  <c r="F436"/>
  <c r="F441"/>
  <c r="F442"/>
  <c r="F443"/>
  <c r="F444"/>
  <c r="F445"/>
  <c r="F448"/>
  <c r="F451"/>
  <c r="F452"/>
  <c r="F453"/>
  <c r="F454"/>
  <c r="F455"/>
  <c r="F456"/>
  <c r="F457"/>
  <c r="F460"/>
  <c r="F463"/>
  <c r="F466"/>
  <c r="F469"/>
  <c r="F474"/>
  <c r="F475"/>
  <c r="F476"/>
  <c r="F477"/>
  <c r="F478"/>
  <c r="F479"/>
  <c r="F480"/>
  <c r="F481"/>
  <c r="F482"/>
  <c r="I400"/>
  <c r="G400"/>
  <c r="H400"/>
  <c r="G392"/>
  <c r="H392"/>
  <c r="I392"/>
  <c r="G386"/>
  <c r="H386"/>
  <c r="I386"/>
  <c r="G380"/>
  <c r="H380"/>
  <c r="I380"/>
  <c r="F396"/>
  <c r="F398"/>
  <c r="F399"/>
  <c r="F405"/>
  <c r="F406"/>
  <c r="F407"/>
  <c r="F408"/>
  <c r="F409"/>
  <c r="F410"/>
  <c r="F411"/>
  <c r="F412"/>
  <c r="F413"/>
  <c r="F414"/>
  <c r="H374"/>
  <c r="H401" s="1"/>
  <c r="I374"/>
  <c r="G374"/>
  <c r="G471" l="1"/>
  <c r="F464"/>
  <c r="F470"/>
  <c r="F240"/>
  <c r="I401"/>
  <c r="G401"/>
  <c r="I438"/>
  <c r="H471"/>
  <c r="F467"/>
  <c r="F490"/>
  <c r="G504"/>
  <c r="F504" s="1"/>
  <c r="F437"/>
  <c r="F458"/>
  <c r="F461"/>
  <c r="F386"/>
  <c r="F392"/>
  <c r="F400"/>
  <c r="G438"/>
  <c r="H438"/>
  <c r="F431"/>
  <c r="F446"/>
  <c r="F449"/>
  <c r="F423"/>
  <c r="F434"/>
  <c r="F374"/>
  <c r="F420"/>
  <c r="F377"/>
  <c r="F378"/>
  <c r="F379"/>
  <c r="F382"/>
  <c r="F383"/>
  <c r="F384"/>
  <c r="F385"/>
  <c r="F388"/>
  <c r="F389"/>
  <c r="F390"/>
  <c r="F391"/>
  <c r="H356"/>
  <c r="H361" s="1"/>
  <c r="I356"/>
  <c r="I361" s="1"/>
  <c r="G356"/>
  <c r="G361" s="1"/>
  <c r="F364"/>
  <c r="F365"/>
  <c r="F366"/>
  <c r="F367"/>
  <c r="F368"/>
  <c r="F369"/>
  <c r="F370"/>
  <c r="F371"/>
  <c r="F372"/>
  <c r="F373"/>
  <c r="F376"/>
  <c r="F347"/>
  <c r="F348"/>
  <c r="F349"/>
  <c r="F350"/>
  <c r="F351"/>
  <c r="F352"/>
  <c r="F353"/>
  <c r="F354"/>
  <c r="F355"/>
  <c r="F358"/>
  <c r="F360"/>
  <c r="F332"/>
  <c r="F333"/>
  <c r="F334"/>
  <c r="F335"/>
  <c r="F336"/>
  <c r="F337"/>
  <c r="F338"/>
  <c r="F339"/>
  <c r="F340"/>
  <c r="F341"/>
  <c r="F342"/>
  <c r="F343"/>
  <c r="F344"/>
  <c r="F345"/>
  <c r="F346"/>
  <c r="G312"/>
  <c r="H312"/>
  <c r="I312"/>
  <c r="F317"/>
  <c r="F318"/>
  <c r="F319"/>
  <c r="F320"/>
  <c r="F321"/>
  <c r="F322"/>
  <c r="F323"/>
  <c r="F324"/>
  <c r="F325"/>
  <c r="F326"/>
  <c r="F327"/>
  <c r="F328"/>
  <c r="F329"/>
  <c r="F330"/>
  <c r="F331"/>
  <c r="H307"/>
  <c r="I307"/>
  <c r="G307"/>
  <c r="F303"/>
  <c r="F304"/>
  <c r="F305"/>
  <c r="F306"/>
  <c r="F309"/>
  <c r="F310"/>
  <c r="F311"/>
  <c r="F316"/>
  <c r="F297"/>
  <c r="F298"/>
  <c r="F299"/>
  <c r="F300"/>
  <c r="F301"/>
  <c r="F302"/>
  <c r="G280"/>
  <c r="H280"/>
  <c r="I280"/>
  <c r="F287"/>
  <c r="F288"/>
  <c r="F289"/>
  <c r="F290"/>
  <c r="F291"/>
  <c r="F292"/>
  <c r="F293"/>
  <c r="F294"/>
  <c r="F295"/>
  <c r="F296"/>
  <c r="H273"/>
  <c r="I273"/>
  <c r="G273"/>
  <c r="F265"/>
  <c r="G263"/>
  <c r="F263" s="1"/>
  <c r="F269"/>
  <c r="F270"/>
  <c r="F271"/>
  <c r="F272"/>
  <c r="F275"/>
  <c r="F276"/>
  <c r="F277"/>
  <c r="F278"/>
  <c r="F279"/>
  <c r="F282"/>
  <c r="F286"/>
  <c r="H255"/>
  <c r="H283" s="1"/>
  <c r="I255"/>
  <c r="I283" s="1"/>
  <c r="G255"/>
  <c r="F247"/>
  <c r="F248"/>
  <c r="F249"/>
  <c r="F250"/>
  <c r="F251"/>
  <c r="F246"/>
  <c r="G283" l="1"/>
  <c r="F280"/>
  <c r="H313"/>
  <c r="F255"/>
  <c r="F471"/>
  <c r="F312"/>
  <c r="I313"/>
  <c r="F438"/>
  <c r="F361"/>
  <c r="F273"/>
  <c r="F307"/>
  <c r="G313"/>
  <c r="F356"/>
  <c r="F380"/>
  <c r="F401" s="1"/>
  <c r="F252"/>
  <c r="F253"/>
  <c r="F254"/>
  <c r="F257"/>
  <c r="F258"/>
  <c r="F259"/>
  <c r="F260"/>
  <c r="F261"/>
  <c r="F262"/>
  <c r="F266"/>
  <c r="F267"/>
  <c r="F268"/>
  <c r="H234"/>
  <c r="H243" s="1"/>
  <c r="I234"/>
  <c r="I243" s="1"/>
  <c r="G234"/>
  <c r="G243" s="1"/>
  <c r="F233"/>
  <c r="F236"/>
  <c r="F237"/>
  <c r="F238"/>
  <c r="F239"/>
  <c r="F242"/>
  <c r="O198"/>
  <c r="H215"/>
  <c r="F218"/>
  <c r="F219"/>
  <c r="F221"/>
  <c r="F222"/>
  <c r="F223"/>
  <c r="F225"/>
  <c r="F226"/>
  <c r="F227"/>
  <c r="F228"/>
  <c r="F229"/>
  <c r="F230"/>
  <c r="F231"/>
  <c r="F232"/>
  <c r="H183"/>
  <c r="H188" s="1"/>
  <c r="I183"/>
  <c r="I188" s="1"/>
  <c r="G183"/>
  <c r="G188" s="1"/>
  <c r="F175"/>
  <c r="F176"/>
  <c r="F177"/>
  <c r="F178"/>
  <c r="F179"/>
  <c r="F180"/>
  <c r="F181"/>
  <c r="F182"/>
  <c r="F185"/>
  <c r="F187"/>
  <c r="H160"/>
  <c r="H138"/>
  <c r="I138"/>
  <c r="I161" s="1"/>
  <c r="G138"/>
  <c r="F168"/>
  <c r="F169"/>
  <c r="F170"/>
  <c r="F171"/>
  <c r="F172"/>
  <c r="F173"/>
  <c r="F174"/>
  <c r="H125"/>
  <c r="H131" s="1"/>
  <c r="I131"/>
  <c r="G125"/>
  <c r="G131" s="1"/>
  <c r="F131" s="1"/>
  <c r="F137"/>
  <c r="F140"/>
  <c r="F142"/>
  <c r="F144"/>
  <c r="F145"/>
  <c r="F146"/>
  <c r="F147"/>
  <c r="F148"/>
  <c r="F149"/>
  <c r="F150"/>
  <c r="F151"/>
  <c r="F164"/>
  <c r="F165"/>
  <c r="F166"/>
  <c r="F167"/>
  <c r="F120"/>
  <c r="F121"/>
  <c r="F122"/>
  <c r="F123"/>
  <c r="F124"/>
  <c r="F127"/>
  <c r="F135"/>
  <c r="F136"/>
  <c r="F114"/>
  <c r="F115"/>
  <c r="F116"/>
  <c r="F117"/>
  <c r="F118"/>
  <c r="F119"/>
  <c r="F108"/>
  <c r="F109"/>
  <c r="F110"/>
  <c r="F111"/>
  <c r="F112"/>
  <c r="F113"/>
  <c r="F102"/>
  <c r="F103"/>
  <c r="F104"/>
  <c r="F105"/>
  <c r="F106"/>
  <c r="F107"/>
  <c r="F95"/>
  <c r="F96"/>
  <c r="F97"/>
  <c r="F99"/>
  <c r="F100"/>
  <c r="F101"/>
  <c r="H85"/>
  <c r="H88" s="1"/>
  <c r="I85"/>
  <c r="I88" s="1"/>
  <c r="G85"/>
  <c r="G88" s="1"/>
  <c r="F79"/>
  <c r="F80"/>
  <c r="F81"/>
  <c r="F82"/>
  <c r="F83"/>
  <c r="F84"/>
  <c r="F87"/>
  <c r="F91"/>
  <c r="F92"/>
  <c r="F93"/>
  <c r="F94"/>
  <c r="H70"/>
  <c r="I70"/>
  <c r="G70"/>
  <c r="H63"/>
  <c r="I63"/>
  <c r="G63"/>
  <c r="F60"/>
  <c r="F61"/>
  <c r="F62"/>
  <c r="F65"/>
  <c r="F66"/>
  <c r="F67"/>
  <c r="F68"/>
  <c r="F78"/>
  <c r="G57"/>
  <c r="H57"/>
  <c r="I57"/>
  <c r="G52"/>
  <c r="H52"/>
  <c r="I52"/>
  <c r="F51"/>
  <c r="F54"/>
  <c r="F55"/>
  <c r="F56"/>
  <c r="F59"/>
  <c r="F63" s="1"/>
  <c r="G41"/>
  <c r="H41"/>
  <c r="I41"/>
  <c r="F40"/>
  <c r="F43"/>
  <c r="F44"/>
  <c r="F45"/>
  <c r="F46"/>
  <c r="F47"/>
  <c r="F48"/>
  <c r="F49"/>
  <c r="F50"/>
  <c r="H36"/>
  <c r="I36"/>
  <c r="G36"/>
  <c r="F28"/>
  <c r="F29"/>
  <c r="F30"/>
  <c r="F31"/>
  <c r="F32"/>
  <c r="F34"/>
  <c r="F35"/>
  <c r="F38"/>
  <c r="F39"/>
  <c r="I19"/>
  <c r="F14"/>
  <c r="F15"/>
  <c r="F16"/>
  <c r="F17"/>
  <c r="F18"/>
  <c r="F22"/>
  <c r="F23"/>
  <c r="F24"/>
  <c r="F25"/>
  <c r="F27"/>
  <c r="F36" l="1"/>
  <c r="F41"/>
  <c r="F52"/>
  <c r="F57"/>
  <c r="F70"/>
  <c r="F125"/>
  <c r="G161"/>
  <c r="G160"/>
  <c r="F160" s="1"/>
  <c r="F19"/>
  <c r="F283"/>
  <c r="F313"/>
  <c r="H161"/>
  <c r="F183"/>
  <c r="F234"/>
  <c r="F243" s="1"/>
  <c r="F188"/>
  <c r="F138"/>
  <c r="F215"/>
  <c r="F85"/>
  <c r="F88" s="1"/>
  <c r="H71"/>
  <c r="H505" s="1"/>
  <c r="G71"/>
  <c r="G505" s="1"/>
  <c r="I71"/>
  <c r="I505" s="1"/>
  <c r="F207"/>
  <c r="F191"/>
  <c r="F205"/>
  <c r="F199"/>
  <c r="F193"/>
  <c r="F195"/>
  <c r="F200"/>
  <c r="F196"/>
  <c r="F201"/>
  <c r="F194"/>
  <c r="F202"/>
  <c r="F206"/>
  <c r="F208"/>
  <c r="F211"/>
  <c r="F192"/>
  <c r="F210"/>
  <c r="F209"/>
  <c r="F204"/>
  <c r="F203"/>
  <c r="F197"/>
  <c r="F198"/>
  <c r="F71" l="1"/>
  <c r="F161"/>
  <c r="F505"/>
</calcChain>
</file>

<file path=xl/sharedStrings.xml><?xml version="1.0" encoding="utf-8"?>
<sst xmlns="http://schemas.openxmlformats.org/spreadsheetml/2006/main" count="894" uniqueCount="673">
  <si>
    <t>в том числе</t>
  </si>
  <si>
    <t>Протяжённость, км</t>
  </si>
  <si>
    <t>Всего</t>
  </si>
  <si>
    <t>асфальт</t>
  </si>
  <si>
    <t xml:space="preserve">щебень </t>
  </si>
  <si>
    <t>грунт</t>
  </si>
  <si>
    <t>№ п/п</t>
  </si>
  <si>
    <t>Идентификационный номер автомобильной дороги общего пользования местного значения</t>
  </si>
  <si>
    <t>Наименование автомобильной дороги общего пользования местного значения</t>
  </si>
  <si>
    <t>Класс автомобильной дорогиобщего пользования местного значения</t>
  </si>
  <si>
    <t>Приложение</t>
  </si>
  <si>
    <t>к постановлению администрации</t>
  </si>
  <si>
    <t>Павловского муниципального района</t>
  </si>
  <si>
    <t>Павловский  муниципальный район</t>
  </si>
  <si>
    <t>с. Александровка Донская -пос. Копанки</t>
  </si>
  <si>
    <t>с. Лосево - х. Крицкий</t>
  </si>
  <si>
    <t>с. Михайловка - п. Рассвет</t>
  </si>
  <si>
    <t>с. Черкасское - х. Ступино</t>
  </si>
  <si>
    <t>с. Черкасское - х. Подгоры</t>
  </si>
  <si>
    <t>Итого:</t>
  </si>
  <si>
    <t>20  633  000  ОП МР - 01</t>
  </si>
  <si>
    <t>20  633  000  ОП МР - 02</t>
  </si>
  <si>
    <t>20  633  000  ОП МР - 03</t>
  </si>
  <si>
    <t>20  633  000  ОП МР - 04</t>
  </si>
  <si>
    <t>20  633  000  ОП МР - 05</t>
  </si>
  <si>
    <t xml:space="preserve">20  233  808  ОП  МП -01 </t>
  </si>
  <si>
    <t xml:space="preserve">20  233  808  ОП  МП -02 </t>
  </si>
  <si>
    <t xml:space="preserve">20  233  808  ОП  МП -03 </t>
  </si>
  <si>
    <t xml:space="preserve">20  233  808  ОП  МП -04 </t>
  </si>
  <si>
    <t xml:space="preserve">20  233  808  ОП  МП -05 </t>
  </si>
  <si>
    <t xml:space="preserve">20  233  808  ОП  МП -06 </t>
  </si>
  <si>
    <t xml:space="preserve">20  233  808  ОП  МП -07 </t>
  </si>
  <si>
    <t xml:space="preserve">20  233  808  ОП  МП -08 </t>
  </si>
  <si>
    <t xml:space="preserve">20  233  808  ОП  МП -09 </t>
  </si>
  <si>
    <t xml:space="preserve">20  233  808  ОП  МП -10 </t>
  </si>
  <si>
    <t xml:space="preserve">20  233  808  ОП  МП -11 </t>
  </si>
  <si>
    <t xml:space="preserve">20  233  808  ОП  МП -12 </t>
  </si>
  <si>
    <t xml:space="preserve">20  233  808  ОП  МП -13 </t>
  </si>
  <si>
    <t xml:space="preserve">20  233  808  ОП  МП -14 </t>
  </si>
  <si>
    <t xml:space="preserve">20  233  808  ОП  МП -15 </t>
  </si>
  <si>
    <t xml:space="preserve">20  233  808  ОП  МП -16 </t>
  </si>
  <si>
    <t xml:space="preserve">20  233  808  ОП  МП -17 </t>
  </si>
  <si>
    <t>ул. Пролетарская</t>
  </si>
  <si>
    <t>ул. Садовая</t>
  </si>
  <si>
    <t>ул. 40 лет Победы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</si>
  <si>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</si>
  <si>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</si>
  <si>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</si>
  <si>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</si>
  <si>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</si>
  <si>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</si>
  <si>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</si>
  <si>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</si>
  <si>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</si>
  <si>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</si>
  <si>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</si>
  <si>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</si>
  <si>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</si>
  <si>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</si>
  <si>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</si>
  <si>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ул. Мира</t>
  </si>
  <si>
    <t>ул. Свободы</t>
  </si>
  <si>
    <t>пер. Дорожный</t>
  </si>
  <si>
    <t>ул. Труда</t>
  </si>
  <si>
    <t>ул. 1 Мая</t>
  </si>
  <si>
    <t>ул. Ленина</t>
  </si>
  <si>
    <t>ул. Курортная</t>
  </si>
  <si>
    <t>ул. Набережная</t>
  </si>
  <si>
    <t>ул. Мезенцева</t>
  </si>
  <si>
    <t>ул. Школьная</t>
  </si>
  <si>
    <t>ул. Кольцова</t>
  </si>
  <si>
    <t>16</t>
  </si>
  <si>
    <t>17</t>
  </si>
  <si>
    <t>18</t>
  </si>
  <si>
    <t>19</t>
  </si>
  <si>
    <t>пос. им. Жданова</t>
  </si>
  <si>
    <t>ул. Коммунаров</t>
  </si>
  <si>
    <t>ул. Лесная</t>
  </si>
  <si>
    <t xml:space="preserve">20  233  808  ОП  МП -18 </t>
  </si>
  <si>
    <t xml:space="preserve">20  233  808  ОП  МП -19 </t>
  </si>
  <si>
    <t xml:space="preserve">20  233  808  ОП  МП -20 </t>
  </si>
  <si>
    <t>20  233  808  ОП  МП -21</t>
  </si>
  <si>
    <t>20  233  808  ОП  МП -22</t>
  </si>
  <si>
    <t xml:space="preserve">20  233  808  ОП  МП -23 </t>
  </si>
  <si>
    <t>ул. Первомайская</t>
  </si>
  <si>
    <t>ул. Луговая</t>
  </si>
  <si>
    <t xml:space="preserve">20  233  808  ОП  МП -24 </t>
  </si>
  <si>
    <t xml:space="preserve">20  233  808  ОП  МП -25 </t>
  </si>
  <si>
    <t>20  233  808  ОП  МП -26</t>
  </si>
  <si>
    <t xml:space="preserve">20  233  808  ОП  МП -27 </t>
  </si>
  <si>
    <t>20  233  808  ОП  МП -28</t>
  </si>
  <si>
    <t xml:space="preserve">20  233  808  ОП  МП -29 </t>
  </si>
  <si>
    <t xml:space="preserve">20  233  808  ОП  МП -30 </t>
  </si>
  <si>
    <t>ул. Зелёная</t>
  </si>
  <si>
    <t>ул. Степная</t>
  </si>
  <si>
    <t>ул. Цветочная</t>
  </si>
  <si>
    <t>ул. Солнечная</t>
  </si>
  <si>
    <t>ул. Пятницкого</t>
  </si>
  <si>
    <t>пос. Заосерёдные Сады</t>
  </si>
  <si>
    <t>х. Поддубный</t>
  </si>
  <si>
    <t>с. Березки</t>
  </si>
  <si>
    <t xml:space="preserve">20  233  808  ОП  МП -31 </t>
  </si>
  <si>
    <t>20  233  808  ОП  МП -32</t>
  </si>
  <si>
    <t xml:space="preserve">20  233  808  ОП  МП -33 </t>
  </si>
  <si>
    <t>20  233  808  ОП  МП -34</t>
  </si>
  <si>
    <t>20  233  808  ОП  МП -35</t>
  </si>
  <si>
    <t xml:space="preserve">20  233  808  ОП  МП -36 </t>
  </si>
  <si>
    <t xml:space="preserve">20  233  808  ОП  МП -37 </t>
  </si>
  <si>
    <t>20  233  808  ОП  МП -38</t>
  </si>
  <si>
    <t>ул. Центральная</t>
  </si>
  <si>
    <t>с. Бабка</t>
  </si>
  <si>
    <t>ул. Братьев Плахиных</t>
  </si>
  <si>
    <t>Всего:</t>
  </si>
  <si>
    <t>Александровское сельское поселение</t>
  </si>
  <si>
    <t>с. Александровка</t>
  </si>
  <si>
    <t xml:space="preserve">20  233  804  ОП  МП -01 </t>
  </si>
  <si>
    <t xml:space="preserve">20  233  804  ОП  МП -02 </t>
  </si>
  <si>
    <t xml:space="preserve">20  233  804  ОП  МП -03 </t>
  </si>
  <si>
    <t xml:space="preserve">20  233  804  ОП  МП -04 </t>
  </si>
  <si>
    <t xml:space="preserve">20  233  804  ОП  МП -05 </t>
  </si>
  <si>
    <t xml:space="preserve">20  233  804  ОП  МП -06 </t>
  </si>
  <si>
    <t xml:space="preserve">20  233  804  ОП  МП -07 </t>
  </si>
  <si>
    <t xml:space="preserve">20  233  804  ОП  МП -08 </t>
  </si>
  <si>
    <t>ул. Будённого</t>
  </si>
  <si>
    <t>ул. Советская</t>
  </si>
  <si>
    <t>ул. Коммунальная</t>
  </si>
  <si>
    <t>ул. Ленинская</t>
  </si>
  <si>
    <t>ул. 8 Марта</t>
  </si>
  <si>
    <t xml:space="preserve">20  233  804  ОП  МП -11 </t>
  </si>
  <si>
    <t>ул. Роща</t>
  </si>
  <si>
    <t>20 233  804  ОП  МП -10</t>
  </si>
  <si>
    <t xml:space="preserve">20 233  804  ОП  МП -09 </t>
  </si>
  <si>
    <t xml:space="preserve">20  233  804  ОП  МП -12 </t>
  </si>
  <si>
    <t>х. Сын Революции</t>
  </si>
  <si>
    <t>Воронцовское сельское поселение</t>
  </si>
  <si>
    <t>с. Воронцовка</t>
  </si>
  <si>
    <t xml:space="preserve">20  233  812  ОП  МП -01 </t>
  </si>
  <si>
    <t xml:space="preserve">20  233  812  ОП  МП -02 </t>
  </si>
  <si>
    <t>ул. Октябрьская</t>
  </si>
  <si>
    <t xml:space="preserve">20  233  812  ОП  МП -03 </t>
  </si>
  <si>
    <t xml:space="preserve">20  233  812  ОП  МП -04 </t>
  </si>
  <si>
    <t xml:space="preserve">20  233  812  ОП  МП -05 </t>
  </si>
  <si>
    <t xml:space="preserve">20  233  812  ОП  МП -06 </t>
  </si>
  <si>
    <t xml:space="preserve">20  233  812  ОП  МП -07 </t>
  </si>
  <si>
    <t xml:space="preserve">20  233  812  ОП  МП -08 </t>
  </si>
  <si>
    <t>ул. Большая</t>
  </si>
  <si>
    <t>ул. Саши Могильниченко</t>
  </si>
  <si>
    <t>ул. Колхозная</t>
  </si>
  <si>
    <t>ул. Свобода</t>
  </si>
  <si>
    <t xml:space="preserve">20  233  812  ОП  МП -09 </t>
  </si>
  <si>
    <t>ул. М.Горького</t>
  </si>
  <si>
    <t>20  233  812  ОП  МП -11</t>
  </si>
  <si>
    <t>20  233  812  ОП  МП -12</t>
  </si>
  <si>
    <t>20  233  812  ОП  МП -13</t>
  </si>
  <si>
    <t>20  233  812  ОП  МП -14</t>
  </si>
  <si>
    <t>20  233  812  ОП  МП -10</t>
  </si>
  <si>
    <t>ул. Подгорная</t>
  </si>
  <si>
    <t>ул. Космонавтов</t>
  </si>
  <si>
    <t>20  233  812  ОП  МП -15</t>
  </si>
  <si>
    <t>20  233  812  ОП  МП -16</t>
  </si>
  <si>
    <t>ул. Победа</t>
  </si>
  <si>
    <t>ул. Мостовая</t>
  </si>
  <si>
    <t>20  233  812  ОП  МП -17</t>
  </si>
  <si>
    <t>20  233  812  ОП  МП -18</t>
  </si>
  <si>
    <t>20  233  812  ОП  МП -19</t>
  </si>
  <si>
    <t>20  233  812  ОП  МП -20</t>
  </si>
  <si>
    <t>20  233  812  ОП  МП -21</t>
  </si>
  <si>
    <t>пер. Школьный</t>
  </si>
  <si>
    <t>ул. 2-ая Подлесная</t>
  </si>
  <si>
    <t>ул. Заречка</t>
  </si>
  <si>
    <t>ул. Почтовая</t>
  </si>
  <si>
    <t>ул. Пушкинская</t>
  </si>
  <si>
    <t>20  233  812  ОП  МП -22</t>
  </si>
  <si>
    <t>20  233  812  ОП  МП -23</t>
  </si>
  <si>
    <t>20  233  812  ОП  МП -24</t>
  </si>
  <si>
    <t>ул. Кирова</t>
  </si>
  <si>
    <t>ул. Куйбышева</t>
  </si>
  <si>
    <t>пл. 1 Мая</t>
  </si>
  <si>
    <t>20  233  812  ОП  МП -25</t>
  </si>
  <si>
    <t>ул. Кузнечная</t>
  </si>
  <si>
    <t>20  233  812  ОП  МП -26</t>
  </si>
  <si>
    <t>20  233  812  ОП  МП -27</t>
  </si>
  <si>
    <t>20  233  812  ОП  МП -28</t>
  </si>
  <si>
    <t>20  233  812  ОП  МП -29</t>
  </si>
  <si>
    <t>20  233  812  ОП  МП -30</t>
  </si>
  <si>
    <t>ул. Красный Кустарь</t>
  </si>
  <si>
    <t>ул. Чапаева</t>
  </si>
  <si>
    <t>ул. Ремесленная</t>
  </si>
  <si>
    <t>ул. Народная</t>
  </si>
  <si>
    <t>ул. Комсомольская</t>
  </si>
  <si>
    <t>20  233  812  ОП  МП -31</t>
  </si>
  <si>
    <t>20  233  812  ОП  МП -32</t>
  </si>
  <si>
    <t>20  233  812  ОП  МП -33</t>
  </si>
  <si>
    <t>20  233  812  ОП  МП -34</t>
  </si>
  <si>
    <t>20  233  812  ОП  МП -35</t>
  </si>
  <si>
    <t>ул. Александра Петлякова</t>
  </si>
  <si>
    <t>ул. Берёзовка</t>
  </si>
  <si>
    <t>ул. 23 Декабря</t>
  </si>
  <si>
    <t>пос. Новенький</t>
  </si>
  <si>
    <t>Гаврильское сельское поселение</t>
  </si>
  <si>
    <t>с. Гаврильск</t>
  </si>
  <si>
    <t xml:space="preserve">20  233  816  ОП  МП -01 </t>
  </si>
  <si>
    <t xml:space="preserve">20  233  816  ОП  МП -02 </t>
  </si>
  <si>
    <t xml:space="preserve">20  233  816  ОП  МП -03 </t>
  </si>
  <si>
    <t xml:space="preserve">20  233  816  ОП  МП -04 </t>
  </si>
  <si>
    <t xml:space="preserve">20  233  816  ОП  МП -05 </t>
  </si>
  <si>
    <t xml:space="preserve">20  233  816  ОП  МП -06 </t>
  </si>
  <si>
    <t xml:space="preserve">20  233  816  ОП  МП -07 </t>
  </si>
  <si>
    <t xml:space="preserve">20  233  816  ОП  МП -08 </t>
  </si>
  <si>
    <t xml:space="preserve">20  233  816  ОП  МП -09 </t>
  </si>
  <si>
    <t xml:space="preserve">20  233  816  ОП  МП -10 </t>
  </si>
  <si>
    <t>ул. Заречная</t>
  </si>
  <si>
    <t>ул. Новая</t>
  </si>
  <si>
    <t>с. Царёвка</t>
  </si>
  <si>
    <t>с. Малая Казинка</t>
  </si>
  <si>
    <t>ул. Победы</t>
  </si>
  <si>
    <t>пос. Каменск</t>
  </si>
  <si>
    <t xml:space="preserve">20  233  816  ОП  МП -11 </t>
  </si>
  <si>
    <t xml:space="preserve">20  233  816  ОП  МП -12 </t>
  </si>
  <si>
    <t xml:space="preserve">20  233  816  ОП  МП -13 </t>
  </si>
  <si>
    <t xml:space="preserve">20  233  816  ОП  МП -14 </t>
  </si>
  <si>
    <t>ул. Молодёжная</t>
  </si>
  <si>
    <t>ул. Строителей</t>
  </si>
  <si>
    <t>Елизаветовское сельское поселение</t>
  </si>
  <si>
    <t>с. Елизаветовка</t>
  </si>
  <si>
    <t xml:space="preserve">20  233  820  ОП  МП -01 </t>
  </si>
  <si>
    <t xml:space="preserve">20  233  820  ОП  МП -02 </t>
  </si>
  <si>
    <t xml:space="preserve">20  233  820  ОП  МП -03 </t>
  </si>
  <si>
    <t>20  233  820  ОП  МП -04</t>
  </si>
  <si>
    <t xml:space="preserve">20  233  820  ОП  МП -05 </t>
  </si>
  <si>
    <t xml:space="preserve">20  233  820  ОП  МП -06 </t>
  </si>
  <si>
    <t xml:space="preserve">20  233  820  ОП  МП -07 </t>
  </si>
  <si>
    <t xml:space="preserve">20  233  820  ОП  МП -08 </t>
  </si>
  <si>
    <t xml:space="preserve">20  233  820  ОП  МП -09 </t>
  </si>
  <si>
    <t>ул. 50 лет Октября</t>
  </si>
  <si>
    <t>ул. Маршала Жукова</t>
  </si>
  <si>
    <t>ул. Шишкарёва</t>
  </si>
  <si>
    <t>ул. 30 лет Победы</t>
  </si>
  <si>
    <t xml:space="preserve">20  233  820  ОП  МП -10 </t>
  </si>
  <si>
    <t xml:space="preserve">20  233  820  ОП  МП -11 </t>
  </si>
  <si>
    <t>20  233  820  ОП  МП -12</t>
  </si>
  <si>
    <t xml:space="preserve">20  233  820  ОП  МП -13 </t>
  </si>
  <si>
    <t>20  233  820  ОП  МП -14</t>
  </si>
  <si>
    <t xml:space="preserve">20  233  820  ОП  МП -15 </t>
  </si>
  <si>
    <t xml:space="preserve">20  233  820  ОП  МП -16 </t>
  </si>
  <si>
    <t xml:space="preserve">20  233  820  ОП  МП -17 </t>
  </si>
  <si>
    <t xml:space="preserve">20  233  820  ОП  МП -18 </t>
  </si>
  <si>
    <t xml:space="preserve">20  233  820  ОП  МП -19 </t>
  </si>
  <si>
    <t>ул. Ворошилова</t>
  </si>
  <si>
    <t>ул. Северная</t>
  </si>
  <si>
    <t>ул. Полева</t>
  </si>
  <si>
    <t>ул. Тихая</t>
  </si>
  <si>
    <t>ул. Переулок</t>
  </si>
  <si>
    <t>с. Княжево</t>
  </si>
  <si>
    <t xml:space="preserve">20  233  820  ОП  МП -20 </t>
  </si>
  <si>
    <t>с. Преображенка</t>
  </si>
  <si>
    <t xml:space="preserve">20  233  820  ОП  МП -21 </t>
  </si>
  <si>
    <t>Ерышевское сельское поселение</t>
  </si>
  <si>
    <t>с. Ерышевка</t>
  </si>
  <si>
    <t xml:space="preserve">20  233  824  ОП  МП -01 </t>
  </si>
  <si>
    <t>ул. Баррикады</t>
  </si>
  <si>
    <t xml:space="preserve">20  233  824  ОП  МП -02 </t>
  </si>
  <si>
    <t xml:space="preserve">20  233  824  ОП  МП -03 </t>
  </si>
  <si>
    <t xml:space="preserve">20  233  824  ОП  МП -04 </t>
  </si>
  <si>
    <t>20  233  824  ОП  МП -05</t>
  </si>
  <si>
    <t xml:space="preserve">20  233  824  ОП  МП -06 </t>
  </si>
  <si>
    <t xml:space="preserve">20  233  824  ОП  МП -07 </t>
  </si>
  <si>
    <t xml:space="preserve">20  233  824  ОП  МП -08 </t>
  </si>
  <si>
    <t xml:space="preserve">20  233  824  ОП  МП -09 </t>
  </si>
  <si>
    <t xml:space="preserve">20  233  824  ОП  МП -10 </t>
  </si>
  <si>
    <t>20  233  824  ОП  МП -11</t>
  </si>
  <si>
    <t xml:space="preserve">20  233  824  ОП  МП -12 </t>
  </si>
  <si>
    <t xml:space="preserve">20  233  824  ОП  МП -13 </t>
  </si>
  <si>
    <t xml:space="preserve">20  233  824  ОП  МП -14 </t>
  </si>
  <si>
    <t xml:space="preserve">20  233  824  ОП  МП -15 </t>
  </si>
  <si>
    <t>20  233  824  ОП  МП -16</t>
  </si>
  <si>
    <t xml:space="preserve">20  233  824  ОП  МП -17 </t>
  </si>
  <si>
    <t xml:space="preserve">20  233  824  ОП  МП -18 </t>
  </si>
  <si>
    <t xml:space="preserve">20  233  824  ОП  МП -19 </t>
  </si>
  <si>
    <t>20  233  824  ОП  МП -20</t>
  </si>
  <si>
    <t>20  233  824  ОП  МП -21</t>
  </si>
  <si>
    <t>ул. В-Садовая</t>
  </si>
  <si>
    <t>ул. Ср. Садовая</t>
  </si>
  <si>
    <t>ул. Нижне-Садовая</t>
  </si>
  <si>
    <t>пер. 1 Мая</t>
  </si>
  <si>
    <t>пер. Кузнечный</t>
  </si>
  <si>
    <t>ул. Труженников</t>
  </si>
  <si>
    <t>ул. 40 лет Октября</t>
  </si>
  <si>
    <t>ул. Подлесная</t>
  </si>
  <si>
    <t>пер. Тихий</t>
  </si>
  <si>
    <t>пер. Пролетарский</t>
  </si>
  <si>
    <t>ул. Калинина</t>
  </si>
  <si>
    <t>ул. Нагорная</t>
  </si>
  <si>
    <t>пл. Кирова</t>
  </si>
  <si>
    <t>Казинское сельское поселение</t>
  </si>
  <si>
    <t>с. Большая Казинка</t>
  </si>
  <si>
    <t xml:space="preserve">20  233  828  ОП  МП -01 </t>
  </si>
  <si>
    <t xml:space="preserve">20  233  828  ОП  МП -02 </t>
  </si>
  <si>
    <t xml:space="preserve">20  233  828  ОП  МП -03 </t>
  </si>
  <si>
    <t xml:space="preserve">20  233  828  ОП  МП -04 </t>
  </si>
  <si>
    <t xml:space="preserve">20  233  828  ОП  МП -05 </t>
  </si>
  <si>
    <t xml:space="preserve">20  233  828  ОП  МП -06 </t>
  </si>
  <si>
    <t xml:space="preserve">20  233  828  ОП  МП -07 </t>
  </si>
  <si>
    <t xml:space="preserve">20  233  828  ОП  МП -08 </t>
  </si>
  <si>
    <t xml:space="preserve">20  233  828  ОП  МП -09 </t>
  </si>
  <si>
    <t xml:space="preserve">20  233  828  ОП  МП -10 </t>
  </si>
  <si>
    <t xml:space="preserve">20  233  828  ОП  МП -11 </t>
  </si>
  <si>
    <t xml:space="preserve">20  233  828  ОП  МП- 12 </t>
  </si>
  <si>
    <t xml:space="preserve">20  233  828  ОП  МП -13 </t>
  </si>
  <si>
    <t xml:space="preserve">20  233  828  ОП  МП -14 </t>
  </si>
  <si>
    <t xml:space="preserve">20  233  828  ОП  МП -15 </t>
  </si>
  <si>
    <t xml:space="preserve">20  233  828  ОП  МП -16 </t>
  </si>
  <si>
    <t>ул. Алексеевка</t>
  </si>
  <si>
    <t>от ул. Мира до МТФ № 3</t>
  </si>
  <si>
    <t>ул. Глебова</t>
  </si>
  <si>
    <t>ул. Подлужная</t>
  </si>
  <si>
    <t>от ул. Подлужной до ул. Садовой</t>
  </si>
  <si>
    <t>ул. Морозова</t>
  </si>
  <si>
    <t>ул. Карла Маркса</t>
  </si>
  <si>
    <t>с. Николаевка</t>
  </si>
  <si>
    <t>пос. Желдаковка</t>
  </si>
  <si>
    <t>Красное сельское поселение</t>
  </si>
  <si>
    <t>с. Шувалов</t>
  </si>
  <si>
    <t xml:space="preserve">20  233  832  ОП  МП -01 </t>
  </si>
  <si>
    <t xml:space="preserve">20  233  832  ОП  МП -02 </t>
  </si>
  <si>
    <t xml:space="preserve">20  233  832  ОП  МП -03 </t>
  </si>
  <si>
    <t xml:space="preserve">20  233  832  ОП  МП -04 </t>
  </si>
  <si>
    <t xml:space="preserve">20  233  832  ОП  МП -05 </t>
  </si>
  <si>
    <t xml:space="preserve">20  233  832  ОП  МП -06 </t>
  </si>
  <si>
    <t xml:space="preserve">20  233  832  ОП  МП -07 </t>
  </si>
  <si>
    <t xml:space="preserve">20  233  832  ОП  МП -08 </t>
  </si>
  <si>
    <t xml:space="preserve">20  233  832  ОП  МП -09 </t>
  </si>
  <si>
    <t>ул. Юбилейная</t>
  </si>
  <si>
    <t>ул. Южная</t>
  </si>
  <si>
    <t>ул. Депутатскакя</t>
  </si>
  <si>
    <t>ул. Олейникова</t>
  </si>
  <si>
    <t>ул. Черёмушки</t>
  </si>
  <si>
    <t>с. Момотов</t>
  </si>
  <si>
    <t xml:space="preserve">20  233  832  ОП  МП -10 </t>
  </si>
  <si>
    <t xml:space="preserve">20  233  832  ОП  МП -11 </t>
  </si>
  <si>
    <t xml:space="preserve">20  233  832  ОП  МП -12 </t>
  </si>
  <si>
    <t xml:space="preserve">20  233  832  ОП  МП -13 </t>
  </si>
  <si>
    <t xml:space="preserve">20  233  832  ОП  МП -14 </t>
  </si>
  <si>
    <t xml:space="preserve">20  233  832  ОП  МП -15 </t>
  </si>
  <si>
    <t>ул. 70 лет Октября</t>
  </si>
  <si>
    <t>х.Данило</t>
  </si>
  <si>
    <t xml:space="preserve">20  233  832  ОП  МП -16 </t>
  </si>
  <si>
    <t xml:space="preserve">20  233  832  ОП  МП -17 </t>
  </si>
  <si>
    <t xml:space="preserve">20  233  832  ОП  МП -18 </t>
  </si>
  <si>
    <t xml:space="preserve">20  233  832  ОП  МП -19 </t>
  </si>
  <si>
    <t>20  233  832  ОП  МП -20</t>
  </si>
  <si>
    <t xml:space="preserve">20  233  832  ОП  МП -21 </t>
  </si>
  <si>
    <t xml:space="preserve">20  233  832  ОП  МП -22 </t>
  </si>
  <si>
    <t xml:space="preserve">20  233  832  ОП  МП -23 </t>
  </si>
  <si>
    <t>х. Переездной</t>
  </si>
  <si>
    <t xml:space="preserve">20  233  832  ОП  МП -24 </t>
  </si>
  <si>
    <t xml:space="preserve">20  233  832  ОП  МП -25 </t>
  </si>
  <si>
    <t xml:space="preserve">20  233  832  ОП  МП -26 </t>
  </si>
  <si>
    <t xml:space="preserve">20  233  832  ОП  МП -27 </t>
  </si>
  <si>
    <t xml:space="preserve">20  233  832  ОП  МП -28 </t>
  </si>
  <si>
    <t>ул. Широкая</t>
  </si>
  <si>
    <t>ул. Новосёлов</t>
  </si>
  <si>
    <t>ул. 1-ая Ливенская</t>
  </si>
  <si>
    <t>ул. 2-ая Ливенская</t>
  </si>
  <si>
    <t>ул. Пирогова</t>
  </si>
  <si>
    <t>х. Сухое данило</t>
  </si>
  <si>
    <t>ул. Сухое Данило</t>
  </si>
  <si>
    <t xml:space="preserve">20  233  832  ОП  МП -29 </t>
  </si>
  <si>
    <t>Ливенское сельское поселение</t>
  </si>
  <si>
    <t>с. Ливенка</t>
  </si>
  <si>
    <t xml:space="preserve">20  233  836  ОП  МП -01 </t>
  </si>
  <si>
    <t xml:space="preserve">20  233  836  ОП  МП -02 </t>
  </si>
  <si>
    <t xml:space="preserve">20  233  836  ОП  МП -03 </t>
  </si>
  <si>
    <t xml:space="preserve">20  233  836  ОП  МП -04 </t>
  </si>
  <si>
    <t xml:space="preserve">20  233  836  ОП  МП -05 </t>
  </si>
  <si>
    <t xml:space="preserve">20  233  836  ОП  МП -06 </t>
  </si>
  <si>
    <t xml:space="preserve">20  233  836  ОП  МП -07 </t>
  </si>
  <si>
    <t xml:space="preserve">20  233  836  ОП  МП -08 </t>
  </si>
  <si>
    <t>ул. Кленская</t>
  </si>
  <si>
    <t>ул. Гагарина</t>
  </si>
  <si>
    <t>ул. Кузнецова</t>
  </si>
  <si>
    <t>ул. Красная</t>
  </si>
  <si>
    <t xml:space="preserve">ул.Коммунаров </t>
  </si>
  <si>
    <t xml:space="preserve">20  233  836  ОП  МП -09 </t>
  </si>
  <si>
    <t xml:space="preserve">20  233  836  ОП  МП -10 </t>
  </si>
  <si>
    <t xml:space="preserve">20  233  836  ОП  МП -11 </t>
  </si>
  <si>
    <t>20  233  836  ОП  МП -12</t>
  </si>
  <si>
    <t xml:space="preserve">20  233  836  ОП  МП-13 </t>
  </si>
  <si>
    <t xml:space="preserve">20  233  836  ОП  МП -14 </t>
  </si>
  <si>
    <t xml:space="preserve">20  233  836  ОП  МП -15 </t>
  </si>
  <si>
    <t xml:space="preserve">20  233  836  ОП  МП -16 </t>
  </si>
  <si>
    <t>20  233  836  ОП  МП -17</t>
  </si>
  <si>
    <t xml:space="preserve">20  233  836  ОП  МП -18 </t>
  </si>
  <si>
    <t xml:space="preserve">20  233  836  ОП  МП -19 </t>
  </si>
  <si>
    <t xml:space="preserve">20  233  836  ОП  МП -20 </t>
  </si>
  <si>
    <t xml:space="preserve">20  233  836  ОП  МП -21 </t>
  </si>
  <si>
    <t xml:space="preserve">20  233  836  ОП  МП -22 </t>
  </si>
  <si>
    <t xml:space="preserve">20  233  836  ОП  МП -23 </t>
  </si>
  <si>
    <t xml:space="preserve">20  233  836  ОП  МП -24 </t>
  </si>
  <si>
    <t>ул. Никитинская</t>
  </si>
  <si>
    <t>ул. Докучаева</t>
  </si>
  <si>
    <t>ул. Дзержинсого</t>
  </si>
  <si>
    <t>ул. А.Щукина</t>
  </si>
  <si>
    <t>ул. Песчаная</t>
  </si>
  <si>
    <t>ул. Московская</t>
  </si>
  <si>
    <t>ул. Декабристов</t>
  </si>
  <si>
    <t>х. Тумановка</t>
  </si>
  <si>
    <t>ул. Мичурина</t>
  </si>
  <si>
    <t>ул. Тимирязева</t>
  </si>
  <si>
    <t>Лосевское сельское поселение</t>
  </si>
  <si>
    <t xml:space="preserve">20  233  840  ОП  МП -01 </t>
  </si>
  <si>
    <t>с. Лосево</t>
  </si>
  <si>
    <t xml:space="preserve">20  233  840  ОП  МП -02 </t>
  </si>
  <si>
    <t xml:space="preserve">20  233  840  ОП  МП -03 </t>
  </si>
  <si>
    <t xml:space="preserve">20  233  840  ОП  МП -04 </t>
  </si>
  <si>
    <t xml:space="preserve">20  233  840  ОП  МП -05 </t>
  </si>
  <si>
    <t xml:space="preserve">20  233  840  ОП  МП -06 </t>
  </si>
  <si>
    <t xml:space="preserve">20  233  840  ОП  МП -07 </t>
  </si>
  <si>
    <t xml:space="preserve">20  233  840  ОП  МП -08 </t>
  </si>
  <si>
    <t xml:space="preserve">20  233  840  ОП  МП -09 </t>
  </si>
  <si>
    <t xml:space="preserve">20  233  840  ОП  МП -10 </t>
  </si>
  <si>
    <t>ул. Кахиповка</t>
  </si>
  <si>
    <t>ул. Партизанская</t>
  </si>
  <si>
    <t>ул. Руднева</t>
  </si>
  <si>
    <t>ул. Нижне-Луговая</t>
  </si>
  <si>
    <t>ул. Вислевского</t>
  </si>
  <si>
    <t xml:space="preserve">20  233  840  ОП  МП -11 </t>
  </si>
  <si>
    <t xml:space="preserve">20  233  840  ОП  МП -12 </t>
  </si>
  <si>
    <t>20  233  840  ОП  МП -13</t>
  </si>
  <si>
    <t xml:space="preserve">20  233  840  ОП  МП -14 </t>
  </si>
  <si>
    <t xml:space="preserve">20  233  840  ОП  МП -15 </t>
  </si>
  <si>
    <t xml:space="preserve">20  233  840  ОП  МП -16 </t>
  </si>
  <si>
    <t xml:space="preserve">20  233  840  ОП  МП -17 </t>
  </si>
  <si>
    <t xml:space="preserve">20  233  840  ОП  МП -18 </t>
  </si>
  <si>
    <t xml:space="preserve">20  233  840  ОП  МП -19 </t>
  </si>
  <si>
    <t xml:space="preserve">20  233  840  ОП  МП -20 </t>
  </si>
  <si>
    <t>ул. Кпупской</t>
  </si>
  <si>
    <t>ул. Чмелёвка</t>
  </si>
  <si>
    <t>ул. Земледельческая</t>
  </si>
  <si>
    <t>ул. Кордон</t>
  </si>
  <si>
    <t>ул. Чибисовка</t>
  </si>
  <si>
    <t>ул. Калюжная</t>
  </si>
  <si>
    <t>ул. Юных Героев</t>
  </si>
  <si>
    <t>ул. Герино</t>
  </si>
  <si>
    <t>ул. В-Таганка</t>
  </si>
  <si>
    <t>ул. 1-ая Горбановка</t>
  </si>
  <si>
    <t>ул. 2-ая Горбановка</t>
  </si>
  <si>
    <t xml:space="preserve">20  233  840  ОП  МП -21 </t>
  </si>
  <si>
    <t xml:space="preserve">20  233  840  ОП  МП -22 </t>
  </si>
  <si>
    <t xml:space="preserve">20  233  840  ОП  МП -23 </t>
  </si>
  <si>
    <t>20  233  840  ОП  МП -24</t>
  </si>
  <si>
    <t xml:space="preserve">20  233  840  ОП  МП -25 </t>
  </si>
  <si>
    <t xml:space="preserve">20  233  840  ОП  МП -26 </t>
  </si>
  <si>
    <t xml:space="preserve">20  233  840  ОП  МП -27 </t>
  </si>
  <si>
    <t xml:space="preserve">20  233  840  ОП  МП -28 </t>
  </si>
  <si>
    <t xml:space="preserve">20  233  840  ОП  МП -29 </t>
  </si>
  <si>
    <t xml:space="preserve">20  233  840  ОП  МП -30 </t>
  </si>
  <si>
    <t>ул. Охотницкая</t>
  </si>
  <si>
    <t>ул. Сычёвка</t>
  </si>
  <si>
    <t>ул. Полевая</t>
  </si>
  <si>
    <t>ул. Дудукаловка</t>
  </si>
  <si>
    <t>пл. Базарная</t>
  </si>
  <si>
    <t xml:space="preserve">пл. Первомайская </t>
  </si>
  <si>
    <t xml:space="preserve">20  233  840  ОП  МП -31 </t>
  </si>
  <si>
    <t xml:space="preserve">20  233  840  ОП  МП -32 </t>
  </si>
  <si>
    <t>20  233  840  ОП  МП -33</t>
  </si>
  <si>
    <t xml:space="preserve">20  233  840  ОП  МП -34 </t>
  </si>
  <si>
    <t xml:space="preserve">20  233  840  ОП  МП -35 </t>
  </si>
  <si>
    <t xml:space="preserve">20  233  840  ОП  МП -36 </t>
  </si>
  <si>
    <t xml:space="preserve">20  233  840  ОП  МП -37 </t>
  </si>
  <si>
    <t xml:space="preserve">20  233  840  ОП  МП -38 </t>
  </si>
  <si>
    <t xml:space="preserve">20  233  840  ОП  МП -39 </t>
  </si>
  <si>
    <t xml:space="preserve">20  233  840  ОП  МП- 40 </t>
  </si>
  <si>
    <t xml:space="preserve">ул. Красный </t>
  </si>
  <si>
    <t>пер. Горный</t>
  </si>
  <si>
    <t>пер. Красные Садки</t>
  </si>
  <si>
    <t>пер. Комсомольский</t>
  </si>
  <si>
    <t>пер. Красноармейский</t>
  </si>
  <si>
    <t>пер. Почтовый</t>
  </si>
  <si>
    <t>ул. Горняцкая</t>
  </si>
  <si>
    <t>переезд с ул. Герино на ул. Юных Героев</t>
  </si>
  <si>
    <t>пос. Карла Маркса</t>
  </si>
  <si>
    <t xml:space="preserve">20  233  840  ОП  МП- 41 </t>
  </si>
  <si>
    <t>х. Крицкий</t>
  </si>
  <si>
    <t xml:space="preserve">20  233  840  ОП  МП- 42 </t>
  </si>
  <si>
    <t>Песковское сельское поселение</t>
  </si>
  <si>
    <t>с. Пески</t>
  </si>
  <si>
    <t xml:space="preserve">20  233  844  ОП  МП -01 </t>
  </si>
  <si>
    <t xml:space="preserve">20  233  844  ОП  МП -02 </t>
  </si>
  <si>
    <t xml:space="preserve">20  233  844  ОП  МП -03 </t>
  </si>
  <si>
    <t xml:space="preserve">20  233  844  ОП  МП -04 </t>
  </si>
  <si>
    <t xml:space="preserve">20  233  844  ОП  МП -05 </t>
  </si>
  <si>
    <t xml:space="preserve">20  233  844  ОП  МП -06 </t>
  </si>
  <si>
    <t xml:space="preserve">20  233  844  ОП  МП -07 </t>
  </si>
  <si>
    <t xml:space="preserve">20  233  844  ОП  МП -08 </t>
  </si>
  <si>
    <t xml:space="preserve">20  233  844  ОП  МП -09 </t>
  </si>
  <si>
    <t xml:space="preserve">20  233  844  ОП  МП -10 </t>
  </si>
  <si>
    <t>ул. Скрынникова</t>
  </si>
  <si>
    <t>пер. Первомайский</t>
  </si>
  <si>
    <t>ул. Глубокая</t>
  </si>
  <si>
    <t>с. Берёзово</t>
  </si>
  <si>
    <t>х. Безымянный</t>
  </si>
  <si>
    <t xml:space="preserve">20  233  844  ОП  МП -11 </t>
  </si>
  <si>
    <t xml:space="preserve">20  233  844  ОП  МП -12 </t>
  </si>
  <si>
    <t>20  233  844  ОП  МП -13</t>
  </si>
  <si>
    <t xml:space="preserve">20  233  844  ОП  МП -14 </t>
  </si>
  <si>
    <t>ул. Богучарская</t>
  </si>
  <si>
    <t>ул. Дзержинского</t>
  </si>
  <si>
    <t xml:space="preserve">20  233  844  ОП  МП -15 </t>
  </si>
  <si>
    <t xml:space="preserve">20  233  844  ОП  МП -16 </t>
  </si>
  <si>
    <t xml:space="preserve">20  233  844  ОП  МП -17 </t>
  </si>
  <si>
    <t xml:space="preserve">20  233  844  ОП  МП -18 </t>
  </si>
  <si>
    <t>ул. Шевченко</t>
  </si>
  <si>
    <t>х. Чугуновка</t>
  </si>
  <si>
    <t xml:space="preserve">20  233  844  ОП  МП -19 </t>
  </si>
  <si>
    <t xml:space="preserve">20  233  844  ОП  МП -20 </t>
  </si>
  <si>
    <t xml:space="preserve">20  233  844  ОП  МП -21 </t>
  </si>
  <si>
    <t>20  233  844  ОП  МП -22</t>
  </si>
  <si>
    <t>ул. 9 Января</t>
  </si>
  <si>
    <t>ул. Битюгская</t>
  </si>
  <si>
    <t>х. Максимово</t>
  </si>
  <si>
    <t>20  233  844  ОП  МП -23</t>
  </si>
  <si>
    <t>х. Хвощеватый</t>
  </si>
  <si>
    <t>д. Антиповка</t>
  </si>
  <si>
    <t>20  233  844  ОП  МП -24</t>
  </si>
  <si>
    <t>20  233  844  ОП  МП -25</t>
  </si>
  <si>
    <t>деревня Антиповка</t>
  </si>
  <si>
    <t>20  233  844  ОП  МП -26</t>
  </si>
  <si>
    <t>х. Чугуновка -д. Антиповка</t>
  </si>
  <si>
    <t>Петровское сельское поселение</t>
  </si>
  <si>
    <t>с. Петровка</t>
  </si>
  <si>
    <t xml:space="preserve">20  233  848  ОП  МП -01 </t>
  </si>
  <si>
    <t xml:space="preserve">20  233  848  ОП  МП -02 </t>
  </si>
  <si>
    <t xml:space="preserve">20  233  848  ОП  МП -03 </t>
  </si>
  <si>
    <t xml:space="preserve">20  233  848  ОП  МП -04 </t>
  </si>
  <si>
    <t xml:space="preserve">20  233  848  ОП  МП -05 </t>
  </si>
  <si>
    <t xml:space="preserve">20  233  848  ОП  МП -06 </t>
  </si>
  <si>
    <t xml:space="preserve">20  233  848  ОП  МП -07 </t>
  </si>
  <si>
    <t>20  233  848  ОП  МП -08</t>
  </si>
  <si>
    <t xml:space="preserve">20  233  848  ОП  МП -09 </t>
  </si>
  <si>
    <t>ул. Комарова</t>
  </si>
  <si>
    <t>ул. Лизы Чайкиной</t>
  </si>
  <si>
    <t>ул. Шаповаловой</t>
  </si>
  <si>
    <t>пр. Революции</t>
  </si>
  <si>
    <t xml:space="preserve">20  233  848  ОП  МП -10 </t>
  </si>
  <si>
    <t>20  233  848  ОП  МП -11</t>
  </si>
  <si>
    <t xml:space="preserve">20  233  848  ОП  МП -12 </t>
  </si>
  <si>
    <t xml:space="preserve">20  233  848  ОП  МП -13 </t>
  </si>
  <si>
    <t xml:space="preserve">20  233  848  ОП  МП -14 </t>
  </si>
  <si>
    <t xml:space="preserve">20  233  848  ОП  МП -15 </t>
  </si>
  <si>
    <t xml:space="preserve">20  233  848  ОП  МП -16 </t>
  </si>
  <si>
    <t xml:space="preserve">20  233  848  ОП  МП -17 </t>
  </si>
  <si>
    <t xml:space="preserve">20  233  848  ОП  МП -18 </t>
  </si>
  <si>
    <t>ул. Давиденко</t>
  </si>
  <si>
    <t>пос. Белая Деревня</t>
  </si>
  <si>
    <t>с. Михайловка</t>
  </si>
  <si>
    <t>20  233  848  ОП  МП -19</t>
  </si>
  <si>
    <t xml:space="preserve">20  233  848  ОП  МП -20 </t>
  </si>
  <si>
    <t xml:space="preserve">20  233  848  ОП  МП -21 </t>
  </si>
  <si>
    <t xml:space="preserve">20  233  848  ОП  МП -22 </t>
  </si>
  <si>
    <t>ул. 60 лет Октября</t>
  </si>
  <si>
    <t>ул. З. Космодемьянской</t>
  </si>
  <si>
    <t>ул. А.Матросова</t>
  </si>
  <si>
    <t>ул. Пушкина</t>
  </si>
  <si>
    <t>ул. О. Кошевого</t>
  </si>
  <si>
    <t>20  233  848  ОП  МП -23</t>
  </si>
  <si>
    <t xml:space="preserve">20  233  848  ОП  МП -24 </t>
  </si>
  <si>
    <t>пос. Копанки</t>
  </si>
  <si>
    <t>ул. Некрасова</t>
  </si>
  <si>
    <t>пос. Рассвет</t>
  </si>
  <si>
    <t xml:space="preserve">20  233  848  ОП  МП -25 </t>
  </si>
  <si>
    <t>ул. Кольцовская</t>
  </si>
  <si>
    <t>Покровское сельское поселение</t>
  </si>
  <si>
    <t>с. Покровка</t>
  </si>
  <si>
    <t xml:space="preserve">20  233  852  ОП  МП -01 </t>
  </si>
  <si>
    <t xml:space="preserve">20  233  852  ОП  МП -02 </t>
  </si>
  <si>
    <t xml:space="preserve">20  233  852  ОП  МП -03 </t>
  </si>
  <si>
    <t xml:space="preserve">20  233  852  ОП  МП -04 </t>
  </si>
  <si>
    <t xml:space="preserve">20  233  852  ОП  МП -05 </t>
  </si>
  <si>
    <t xml:space="preserve">20  233  852  ОП  МП -06 </t>
  </si>
  <si>
    <t xml:space="preserve">20  233  852  ОП  МП -07 </t>
  </si>
  <si>
    <t xml:space="preserve">20  233  852  ОП  МП -08 </t>
  </si>
  <si>
    <t xml:space="preserve">20  233  852  ОП  МП -09 </t>
  </si>
  <si>
    <t xml:space="preserve">20  233  852  ОП  МП -10 </t>
  </si>
  <si>
    <t>с. Грань</t>
  </si>
  <si>
    <t>ул. Озёрная</t>
  </si>
  <si>
    <t>с. Черкасское</t>
  </si>
  <si>
    <t>ул. Сосновая</t>
  </si>
  <si>
    <t xml:space="preserve">20  233  852  ОП  МП -11 </t>
  </si>
  <si>
    <t xml:space="preserve">20  233  852  ОП  МП -12 </t>
  </si>
  <si>
    <t xml:space="preserve">20  233  852  ОП  МП -13 </t>
  </si>
  <si>
    <t xml:space="preserve">20  233  852  ОП  МП -14 </t>
  </si>
  <si>
    <t xml:space="preserve">20  233  852  ОП  МП -15 </t>
  </si>
  <si>
    <t>20  233  852  ОП  МП -16</t>
  </si>
  <si>
    <t xml:space="preserve">20  233  852  ОП  МП -17 </t>
  </si>
  <si>
    <t>ул. 1-й проезд</t>
  </si>
  <si>
    <t>ул. 2-й проезд</t>
  </si>
  <si>
    <t>с. Черкасское -х. Ступино</t>
  </si>
  <si>
    <t>х. Ступино</t>
  </si>
  <si>
    <t>с. Черкасское -х. Подгоры</t>
  </si>
  <si>
    <t>с. Грань-х. Новомаксимово</t>
  </si>
  <si>
    <t>с. Грань- х. Новомаксимово</t>
  </si>
  <si>
    <t>х. Новомаксимово</t>
  </si>
  <si>
    <t xml:space="preserve">20  233  856  ОП  МП -01 </t>
  </si>
  <si>
    <t xml:space="preserve">20  233  856  ОП  МП -02 </t>
  </si>
  <si>
    <t xml:space="preserve">20  233  856  ОП  МП -03 </t>
  </si>
  <si>
    <t xml:space="preserve">20  233  856  ОП  МП -04 </t>
  </si>
  <si>
    <t xml:space="preserve">20  233  856  ОП  МП -05 </t>
  </si>
  <si>
    <t xml:space="preserve">20  233  856  ОП  МП -06 </t>
  </si>
  <si>
    <t xml:space="preserve">20  233  856  ОП  МП -07 </t>
  </si>
  <si>
    <t xml:space="preserve">20  233  856  ОП  МП -08 </t>
  </si>
  <si>
    <t xml:space="preserve">20  233  856  ОП  МП -09 </t>
  </si>
  <si>
    <t>ул. Сибирская</t>
  </si>
  <si>
    <t>ул. Высокая</t>
  </si>
  <si>
    <t>ул. Спутник</t>
  </si>
  <si>
    <t>20  233  856  ОП  МП -10</t>
  </si>
  <si>
    <t xml:space="preserve">20  233  856  ОП  МП -11 </t>
  </si>
  <si>
    <t xml:space="preserve">20  233  856  ОП  МП -12 </t>
  </si>
  <si>
    <t>20  233  856  ОП  МП -13</t>
  </si>
  <si>
    <t xml:space="preserve">20  233  856  ОП  МП -14 </t>
  </si>
  <si>
    <t xml:space="preserve">20  233  856  ОП  МП -15 </t>
  </si>
  <si>
    <t>20  233  856  ОП  МП -16</t>
  </si>
  <si>
    <t xml:space="preserve">20  233  856  ОП  МП -17 </t>
  </si>
  <si>
    <t>ул. Славы</t>
  </si>
  <si>
    <t>пос. Шкурлат-3-й</t>
  </si>
  <si>
    <t xml:space="preserve">20  233  856  ОП  МП -18 </t>
  </si>
  <si>
    <t xml:space="preserve">20  233  856  ОП  МП -19 </t>
  </si>
  <si>
    <t xml:space="preserve">20  233  856  ОП  МП -20 </t>
  </si>
  <si>
    <t xml:space="preserve">20  233  856  ОП  МП -21 </t>
  </si>
  <si>
    <t xml:space="preserve">20  233  856  ОП  МП -22 </t>
  </si>
  <si>
    <t>20  233  856  ОП  МП -23</t>
  </si>
  <si>
    <t xml:space="preserve">20  233  856  ОП  МП -24 </t>
  </si>
  <si>
    <t>20  233  856  ОП  МП -25</t>
  </si>
  <si>
    <t>ул. Цетральная</t>
  </si>
  <si>
    <t>ул. Стаханова</t>
  </si>
  <si>
    <t>ул. Гранитная</t>
  </si>
  <si>
    <t>20  233  856  ОП  МП -26</t>
  </si>
  <si>
    <t>Всего по району:</t>
  </si>
  <si>
    <t xml:space="preserve">20  233  828  ОП  МП -18 </t>
  </si>
  <si>
    <t xml:space="preserve">20  233  828  ОП  МП -19 </t>
  </si>
  <si>
    <t>20  233  828  ОП  МП -20</t>
  </si>
  <si>
    <t xml:space="preserve">20  233  828  ОП  МП -21 </t>
  </si>
  <si>
    <t xml:space="preserve">площадь Победы </t>
  </si>
  <si>
    <t>20  233  812  ОП  МП -36</t>
  </si>
  <si>
    <t>ст. Шипов Лес</t>
  </si>
  <si>
    <t xml:space="preserve">21  233  816  ОП  МП -15 </t>
  </si>
  <si>
    <t>22  233  816  ОП  МП -16</t>
  </si>
  <si>
    <t xml:space="preserve">23  233  816  ОП  МП -17 </t>
  </si>
  <si>
    <t>от асфальтового покрытия до кладбища</t>
  </si>
  <si>
    <t>от ул. Новая до асфальтового покрытия</t>
  </si>
  <si>
    <t>от ул. Советская до ул. Солнечная</t>
  </si>
  <si>
    <t>0.900</t>
  </si>
  <si>
    <t>20  233  824  ОП  МП -22</t>
  </si>
  <si>
    <t>20  233  824  ОП  МП -23</t>
  </si>
  <si>
    <t>20  233  824  ОП  МП -24</t>
  </si>
  <si>
    <t>ул. Сергея Алымова</t>
  </si>
  <si>
    <t>пер. Дальний</t>
  </si>
  <si>
    <t xml:space="preserve">20  233  828  ОП  МП -22 </t>
  </si>
  <si>
    <t>21  233  856  ОП  МП -27</t>
  </si>
  <si>
    <t>от _____________ 2019 № ______</t>
  </si>
  <si>
    <t xml:space="preserve">23  233  816  ОП  МП -18 </t>
  </si>
  <si>
    <t xml:space="preserve">23  233  816  ОП  МП -19 </t>
  </si>
  <si>
    <t xml:space="preserve">23  233  816  ОП  МП -20 </t>
  </si>
  <si>
    <t xml:space="preserve">23  233  816  ОП  МП -21 </t>
  </si>
  <si>
    <t>от асфальтового покрытия до ул. Школьная</t>
  </si>
  <si>
    <t>от ул. Молодежная до ул. Новая</t>
  </si>
  <si>
    <t>от ул. Советская до ул. Заречная</t>
  </si>
  <si>
    <t>ул. Николая Бурцева</t>
  </si>
  <si>
    <t>Глава  Павловского муниципального района</t>
  </si>
  <si>
    <t>М.Н. Янцов</t>
  </si>
  <si>
    <t xml:space="preserve">Перечень автомобильных дорог общего пользования местного значения Павловского муниципального района </t>
  </si>
  <si>
    <t>Александро-Донское сельское поселение с. Александровка Донская</t>
  </si>
  <si>
    <t>Русско-Буйловское сельское поселение с. Русская Буйловка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</si>
</sst>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charset val="204"/>
      <scheme val="minor"/>
    </font>
    <font>
      <sz val="12"/>
      <color rgb="FF2D2D2D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4C4C4C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/>
    <xf numFmtId="0" fontId="4" fillId="0" borderId="5" xfId="0" applyFont="1" applyBorder="1" applyAlignment="1">
      <alignment horizontal="center" vertical="top" wrapText="1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vertical="top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7" fillId="0" borderId="1" xfId="0" applyFont="1" applyBorder="1" applyAlignment="1"/>
    <xf numFmtId="0" fontId="2" fillId="0" borderId="1" xfId="0" applyFont="1" applyBorder="1" applyAlignment="1">
      <alignment horizontal="center"/>
    </xf>
    <xf numFmtId="0" fontId="6" fillId="2" borderId="1" xfId="0" applyFont="1" applyFill="1" applyBorder="1"/>
    <xf numFmtId="0" fontId="6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1592F"/>
      <color rgb="FF446844"/>
      <color rgb="FF7C304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1:O509"/>
  <sheetViews>
    <sheetView tabSelected="1" topLeftCell="A454" workbookViewId="0">
      <selection activeCell="L518" sqref="L518"/>
    </sheetView>
  </sheetViews>
  <sheetFormatPr defaultRowHeight="15"/>
  <cols>
    <col min="1" max="1" width="1.5703125" customWidth="1"/>
    <col min="2" max="2" width="6" customWidth="1"/>
    <col min="3" max="3" width="27.5703125" customWidth="1"/>
    <col min="4" max="4" width="35.7109375" customWidth="1"/>
    <col min="5" max="5" width="19.140625" customWidth="1"/>
    <col min="6" max="6" width="10.7109375" customWidth="1"/>
    <col min="7" max="7" width="11.5703125" customWidth="1"/>
    <col min="8" max="8" width="11" customWidth="1"/>
    <col min="9" max="9" width="9.85546875" customWidth="1"/>
  </cols>
  <sheetData>
    <row r="1" spans="2:10" ht="16.5">
      <c r="F1" s="2" t="s">
        <v>10</v>
      </c>
      <c r="G1" s="2"/>
      <c r="H1" s="2"/>
      <c r="I1" s="2"/>
    </row>
    <row r="2" spans="2:10" ht="16.5">
      <c r="F2" s="2" t="s">
        <v>11</v>
      </c>
      <c r="G2" s="2"/>
      <c r="H2" s="2"/>
      <c r="I2" s="2"/>
    </row>
    <row r="3" spans="2:10" ht="16.5">
      <c r="F3" s="2" t="s">
        <v>12</v>
      </c>
      <c r="G3" s="2"/>
      <c r="H3" s="2"/>
      <c r="I3" s="2"/>
      <c r="J3" s="2"/>
    </row>
    <row r="4" spans="2:10" ht="16.5">
      <c r="F4" s="2" t="s">
        <v>659</v>
      </c>
      <c r="G4" s="2"/>
      <c r="H4" s="2"/>
      <c r="I4" s="2"/>
      <c r="J4" s="2"/>
    </row>
    <row r="5" spans="2:10" ht="16.5">
      <c r="F5" s="2"/>
      <c r="G5" s="2"/>
      <c r="H5" s="2"/>
      <c r="I5" s="2"/>
      <c r="J5" s="2"/>
    </row>
    <row r="6" spans="2:10" ht="0.75" customHeight="1">
      <c r="B6" s="28"/>
      <c r="C6" s="28"/>
      <c r="D6" s="28"/>
      <c r="E6" s="28"/>
      <c r="F6" s="28"/>
      <c r="G6" s="28"/>
      <c r="H6" s="28"/>
      <c r="I6" s="28"/>
      <c r="J6" s="2"/>
    </row>
    <row r="7" spans="2:10" ht="16.5">
      <c r="B7" s="38" t="s">
        <v>670</v>
      </c>
      <c r="C7" s="38"/>
      <c r="D7" s="38"/>
      <c r="E7" s="38"/>
      <c r="F7" s="38"/>
      <c r="G7" s="38"/>
      <c r="H7" s="38"/>
      <c r="I7" s="38"/>
      <c r="J7" s="2"/>
    </row>
    <row r="9" spans="2:10" ht="33.75" customHeight="1">
      <c r="B9" s="52" t="s">
        <v>6</v>
      </c>
      <c r="C9" s="52" t="s">
        <v>7</v>
      </c>
      <c r="D9" s="52" t="s">
        <v>8</v>
      </c>
      <c r="E9" s="49" t="s">
        <v>9</v>
      </c>
      <c r="F9" s="44" t="s">
        <v>1</v>
      </c>
      <c r="G9" s="45"/>
      <c r="H9" s="45"/>
      <c r="I9" s="46"/>
    </row>
    <row r="10" spans="2:10" ht="15.75" customHeight="1">
      <c r="B10" s="53"/>
      <c r="C10" s="53"/>
      <c r="D10" s="53"/>
      <c r="E10" s="50"/>
      <c r="F10" s="47" t="s">
        <v>2</v>
      </c>
      <c r="G10" s="41" t="s">
        <v>0</v>
      </c>
      <c r="H10" s="42"/>
      <c r="I10" s="43"/>
    </row>
    <row r="11" spans="2:10" ht="18.75" customHeight="1">
      <c r="B11" s="54"/>
      <c r="C11" s="54"/>
      <c r="D11" s="54"/>
      <c r="E11" s="51"/>
      <c r="F11" s="48"/>
      <c r="G11" s="1" t="s">
        <v>3</v>
      </c>
      <c r="H11" s="1" t="s">
        <v>4</v>
      </c>
      <c r="I11" s="1" t="s">
        <v>5</v>
      </c>
    </row>
    <row r="12" spans="2:10" ht="15.75">
      <c r="B12" s="1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  <c r="H12" s="1">
        <v>7</v>
      </c>
      <c r="I12" s="1">
        <v>8</v>
      </c>
    </row>
    <row r="13" spans="2:10" ht="15.75" customHeight="1">
      <c r="B13" s="3"/>
      <c r="C13" s="39" t="s">
        <v>13</v>
      </c>
      <c r="D13" s="39"/>
      <c r="E13" s="39"/>
      <c r="F13" s="39"/>
      <c r="G13" s="39"/>
      <c r="H13" s="39"/>
      <c r="I13" s="39"/>
    </row>
    <row r="14" spans="2:10" ht="31.5">
      <c r="B14" s="23" t="s">
        <v>45</v>
      </c>
      <c r="C14" s="13" t="s">
        <v>20</v>
      </c>
      <c r="D14" s="12" t="s">
        <v>14</v>
      </c>
      <c r="E14" s="20">
        <v>5</v>
      </c>
      <c r="F14" s="5">
        <f>G14+H14+I14</f>
        <v>12.8</v>
      </c>
      <c r="G14" s="5"/>
      <c r="H14" s="5"/>
      <c r="I14" s="5">
        <v>12.8</v>
      </c>
    </row>
    <row r="15" spans="2:10" ht="15.75">
      <c r="B15" s="24" t="s">
        <v>46</v>
      </c>
      <c r="C15" s="20" t="s">
        <v>21</v>
      </c>
      <c r="D15" s="4" t="s">
        <v>15</v>
      </c>
      <c r="E15" s="20">
        <v>5</v>
      </c>
      <c r="F15" s="5">
        <f t="shared" ref="F15:F79" si="0">G15+H15+I15</f>
        <v>6.15</v>
      </c>
      <c r="G15" s="5"/>
      <c r="H15" s="5"/>
      <c r="I15" s="5">
        <v>6.15</v>
      </c>
    </row>
    <row r="16" spans="2:10" ht="15.75">
      <c r="B16" s="24" t="s">
        <v>47</v>
      </c>
      <c r="C16" s="20" t="s">
        <v>22</v>
      </c>
      <c r="D16" s="4" t="s">
        <v>16</v>
      </c>
      <c r="E16" s="20">
        <v>5</v>
      </c>
      <c r="F16" s="5">
        <f t="shared" si="0"/>
        <v>6.85</v>
      </c>
      <c r="G16" s="5"/>
      <c r="H16" s="5"/>
      <c r="I16" s="5">
        <v>6.85</v>
      </c>
    </row>
    <row r="17" spans="2:9" ht="15.75">
      <c r="B17" s="24" t="s">
        <v>48</v>
      </c>
      <c r="C17" s="20" t="s">
        <v>23</v>
      </c>
      <c r="D17" s="4" t="s">
        <v>17</v>
      </c>
      <c r="E17" s="20">
        <v>5</v>
      </c>
      <c r="F17" s="5">
        <f t="shared" si="0"/>
        <v>5.76</v>
      </c>
      <c r="G17" s="5"/>
      <c r="H17" s="5"/>
      <c r="I17" s="5">
        <v>5.76</v>
      </c>
    </row>
    <row r="18" spans="2:9" ht="15.75">
      <c r="B18" s="24" t="s">
        <v>49</v>
      </c>
      <c r="C18" s="20" t="s">
        <v>24</v>
      </c>
      <c r="D18" s="4" t="s">
        <v>18</v>
      </c>
      <c r="E18" s="20">
        <v>5</v>
      </c>
      <c r="F18" s="5">
        <f t="shared" si="0"/>
        <v>3.95</v>
      </c>
      <c r="G18" s="5"/>
      <c r="H18" s="5"/>
      <c r="I18" s="5">
        <v>3.95</v>
      </c>
    </row>
    <row r="19" spans="2:9" ht="15.75">
      <c r="B19" s="20"/>
      <c r="C19" s="20" t="s">
        <v>19</v>
      </c>
      <c r="D19" s="4"/>
      <c r="E19" s="20"/>
      <c r="F19" s="8">
        <f t="shared" si="0"/>
        <v>35.510000000000005</v>
      </c>
      <c r="G19" s="8"/>
      <c r="H19" s="8"/>
      <c r="I19" s="8">
        <f>SUM(I14:I18)</f>
        <v>35.510000000000005</v>
      </c>
    </row>
    <row r="20" spans="2:9" ht="4.5" customHeight="1">
      <c r="B20" s="7"/>
      <c r="C20" s="40"/>
      <c r="D20" s="40"/>
      <c r="E20" s="40"/>
      <c r="F20" s="40"/>
      <c r="G20" s="40"/>
      <c r="H20" s="40"/>
      <c r="I20" s="40"/>
    </row>
    <row r="21" spans="2:9" ht="15.75" customHeight="1">
      <c r="B21" s="7"/>
      <c r="C21" s="29" t="s">
        <v>671</v>
      </c>
      <c r="D21" s="30"/>
      <c r="E21" s="30"/>
      <c r="F21" s="30"/>
      <c r="G21" s="30"/>
      <c r="H21" s="30"/>
      <c r="I21" s="31"/>
    </row>
    <row r="22" spans="2:9" ht="15.75">
      <c r="B22" s="24" t="s">
        <v>50</v>
      </c>
      <c r="C22" s="20" t="s">
        <v>25</v>
      </c>
      <c r="D22" s="6" t="s">
        <v>42</v>
      </c>
      <c r="E22" s="20">
        <v>5</v>
      </c>
      <c r="F22" s="5">
        <f t="shared" si="0"/>
        <v>2</v>
      </c>
      <c r="G22" s="5">
        <v>1.5</v>
      </c>
      <c r="H22" s="5"/>
      <c r="I22" s="5">
        <v>0.5</v>
      </c>
    </row>
    <row r="23" spans="2:9" ht="15.75">
      <c r="B23" s="24" t="s">
        <v>51</v>
      </c>
      <c r="C23" s="20" t="s">
        <v>26</v>
      </c>
      <c r="D23" s="6" t="s">
        <v>43</v>
      </c>
      <c r="E23" s="20">
        <v>5</v>
      </c>
      <c r="F23" s="5">
        <f t="shared" si="0"/>
        <v>2.5</v>
      </c>
      <c r="G23" s="5"/>
      <c r="H23" s="5">
        <v>0.2</v>
      </c>
      <c r="I23" s="5">
        <v>2.2999999999999998</v>
      </c>
    </row>
    <row r="24" spans="2:9" ht="15.75">
      <c r="B24" s="24" t="s">
        <v>52</v>
      </c>
      <c r="C24" s="20" t="s">
        <v>27</v>
      </c>
      <c r="D24" s="6" t="s">
        <v>44</v>
      </c>
      <c r="E24" s="20">
        <v>5</v>
      </c>
      <c r="F24" s="5">
        <f t="shared" si="0"/>
        <v>0.9</v>
      </c>
      <c r="G24" s="5">
        <v>0.9</v>
      </c>
      <c r="H24" s="5"/>
      <c r="I24" s="5"/>
    </row>
    <row r="25" spans="2:9" ht="15.75">
      <c r="B25" s="24" t="s">
        <v>53</v>
      </c>
      <c r="C25" s="20" t="s">
        <v>28</v>
      </c>
      <c r="D25" s="6" t="s">
        <v>60</v>
      </c>
      <c r="E25" s="20">
        <v>5</v>
      </c>
      <c r="F25" s="5">
        <f t="shared" si="0"/>
        <v>0.9</v>
      </c>
      <c r="G25" s="5">
        <v>0.9</v>
      </c>
      <c r="H25" s="5"/>
      <c r="I25" s="5"/>
    </row>
    <row r="26" spans="2:9" ht="15.75">
      <c r="B26" s="24" t="s">
        <v>54</v>
      </c>
      <c r="C26" s="20" t="s">
        <v>29</v>
      </c>
      <c r="D26" s="6" t="s">
        <v>61</v>
      </c>
      <c r="E26" s="20">
        <v>5</v>
      </c>
      <c r="F26" s="5">
        <v>0.6</v>
      </c>
      <c r="G26" s="5"/>
      <c r="H26" s="5">
        <v>0.76</v>
      </c>
      <c r="I26" s="5"/>
    </row>
    <row r="27" spans="2:9" ht="15.75">
      <c r="B27" s="24" t="s">
        <v>55</v>
      </c>
      <c r="C27" s="20" t="s">
        <v>30</v>
      </c>
      <c r="D27" s="6" t="s">
        <v>62</v>
      </c>
      <c r="E27" s="20">
        <v>5</v>
      </c>
      <c r="F27" s="5">
        <f t="shared" si="0"/>
        <v>0.2</v>
      </c>
      <c r="G27" s="5"/>
      <c r="H27" s="5">
        <v>0.2</v>
      </c>
      <c r="I27" s="5"/>
    </row>
    <row r="28" spans="2:9" ht="15.75">
      <c r="B28" s="24" t="s">
        <v>56</v>
      </c>
      <c r="C28" s="20" t="s">
        <v>31</v>
      </c>
      <c r="D28" s="6" t="s">
        <v>63</v>
      </c>
      <c r="E28" s="20">
        <v>5</v>
      </c>
      <c r="F28" s="5">
        <f t="shared" si="0"/>
        <v>1.1000000000000001</v>
      </c>
      <c r="G28" s="4"/>
      <c r="H28" s="20"/>
      <c r="I28" s="5">
        <v>1.1000000000000001</v>
      </c>
    </row>
    <row r="29" spans="2:9" ht="15.75">
      <c r="B29" s="24" t="s">
        <v>57</v>
      </c>
      <c r="C29" s="20" t="s">
        <v>32</v>
      </c>
      <c r="D29" s="6" t="s">
        <v>64</v>
      </c>
      <c r="E29" s="20">
        <v>5</v>
      </c>
      <c r="F29" s="5">
        <f t="shared" si="0"/>
        <v>0.3</v>
      </c>
      <c r="G29" s="4"/>
      <c r="H29" s="20">
        <v>0.24399999999999999</v>
      </c>
      <c r="I29" s="5">
        <v>5.6000000000000001E-2</v>
      </c>
    </row>
    <row r="30" spans="2:9" ht="15.75">
      <c r="B30" s="24" t="s">
        <v>58</v>
      </c>
      <c r="C30" s="20" t="s">
        <v>33</v>
      </c>
      <c r="D30" s="6" t="s">
        <v>65</v>
      </c>
      <c r="E30" s="20">
        <v>5</v>
      </c>
      <c r="F30" s="5">
        <f t="shared" si="0"/>
        <v>0.7</v>
      </c>
      <c r="G30" s="4"/>
      <c r="H30" s="20"/>
      <c r="I30" s="5">
        <v>0.7</v>
      </c>
    </row>
    <row r="31" spans="2:9" ht="15.75">
      <c r="B31" s="24" t="s">
        <v>59</v>
      </c>
      <c r="C31" s="20" t="s">
        <v>34</v>
      </c>
      <c r="D31" s="6" t="s">
        <v>66</v>
      </c>
      <c r="E31" s="20">
        <v>5</v>
      </c>
      <c r="F31" s="5">
        <f t="shared" si="0"/>
        <v>1.5</v>
      </c>
      <c r="G31" s="4"/>
      <c r="H31" s="20"/>
      <c r="I31" s="5">
        <v>1.5</v>
      </c>
    </row>
    <row r="32" spans="2:9" ht="15.75">
      <c r="B32" s="24" t="s">
        <v>71</v>
      </c>
      <c r="C32" s="20" t="s">
        <v>35</v>
      </c>
      <c r="D32" s="6" t="s">
        <v>67</v>
      </c>
      <c r="E32" s="20">
        <v>5</v>
      </c>
      <c r="F32" s="5">
        <f t="shared" si="0"/>
        <v>0.5</v>
      </c>
      <c r="G32" s="4"/>
      <c r="H32" s="20"/>
      <c r="I32" s="5">
        <v>0.5</v>
      </c>
    </row>
    <row r="33" spans="2:9" ht="15.75">
      <c r="B33" s="24" t="s">
        <v>72</v>
      </c>
      <c r="C33" s="20" t="s">
        <v>36</v>
      </c>
      <c r="D33" s="6" t="s">
        <v>68</v>
      </c>
      <c r="E33" s="20">
        <v>5</v>
      </c>
      <c r="F33" s="5">
        <v>0.6</v>
      </c>
      <c r="G33" s="5"/>
      <c r="H33" s="5">
        <v>0.3</v>
      </c>
      <c r="I33" s="5">
        <v>0.3</v>
      </c>
    </row>
    <row r="34" spans="2:9" ht="15.75">
      <c r="B34" s="24" t="s">
        <v>73</v>
      </c>
      <c r="C34" s="20" t="s">
        <v>37</v>
      </c>
      <c r="D34" s="4" t="s">
        <v>69</v>
      </c>
      <c r="E34" s="20">
        <v>5</v>
      </c>
      <c r="F34" s="5">
        <f t="shared" si="0"/>
        <v>0.8</v>
      </c>
      <c r="G34" s="5">
        <v>0.3</v>
      </c>
      <c r="H34" s="5"/>
      <c r="I34" s="5">
        <v>0.5</v>
      </c>
    </row>
    <row r="35" spans="2:9" ht="15.75">
      <c r="B35" s="24" t="s">
        <v>74</v>
      </c>
      <c r="C35" s="20" t="s">
        <v>38</v>
      </c>
      <c r="D35" s="4" t="s">
        <v>70</v>
      </c>
      <c r="E35" s="20">
        <v>5</v>
      </c>
      <c r="F35" s="5">
        <f t="shared" si="0"/>
        <v>0.8</v>
      </c>
      <c r="G35" s="5"/>
      <c r="H35" s="5"/>
      <c r="I35" s="5">
        <v>0.8</v>
      </c>
    </row>
    <row r="36" spans="2:9" ht="15.75">
      <c r="B36" s="25"/>
      <c r="C36" s="20" t="s">
        <v>19</v>
      </c>
      <c r="D36" s="4"/>
      <c r="E36" s="20"/>
      <c r="F36" s="5">
        <f>SUM(F22:F35)</f>
        <v>13.400000000000002</v>
      </c>
      <c r="G36" s="5">
        <f>SUM(G22:G35)</f>
        <v>3.5999999999999996</v>
      </c>
      <c r="H36" s="5">
        <f t="shared" ref="H36:I36" si="1">SUM(H22:H35)</f>
        <v>1.704</v>
      </c>
      <c r="I36" s="5">
        <f t="shared" si="1"/>
        <v>8.2560000000000002</v>
      </c>
    </row>
    <row r="37" spans="2:9" ht="21" customHeight="1">
      <c r="B37" s="25"/>
      <c r="C37" s="29" t="s">
        <v>75</v>
      </c>
      <c r="D37" s="30"/>
      <c r="E37" s="30"/>
      <c r="F37" s="30"/>
      <c r="G37" s="30"/>
      <c r="H37" s="30"/>
      <c r="I37" s="31"/>
    </row>
    <row r="38" spans="2:9" ht="15.75">
      <c r="B38" s="20">
        <v>20</v>
      </c>
      <c r="C38" s="20" t="s">
        <v>39</v>
      </c>
      <c r="D38" s="4" t="s">
        <v>76</v>
      </c>
      <c r="E38" s="20">
        <v>5</v>
      </c>
      <c r="F38" s="5">
        <f t="shared" si="0"/>
        <v>0.7</v>
      </c>
      <c r="G38" s="5"/>
      <c r="H38" s="5"/>
      <c r="I38" s="5">
        <v>0.7</v>
      </c>
    </row>
    <row r="39" spans="2:9" ht="15.75">
      <c r="B39" s="20">
        <v>21</v>
      </c>
      <c r="C39" s="20" t="s">
        <v>40</v>
      </c>
      <c r="D39" s="4" t="s">
        <v>43</v>
      </c>
      <c r="E39" s="20">
        <v>5</v>
      </c>
      <c r="F39" s="5">
        <f t="shared" si="0"/>
        <v>0.4</v>
      </c>
      <c r="G39" s="5"/>
      <c r="H39" s="5"/>
      <c r="I39" s="5">
        <v>0.4</v>
      </c>
    </row>
    <row r="40" spans="2:9" ht="15.75">
      <c r="B40" s="20">
        <v>22</v>
      </c>
      <c r="C40" s="20" t="s">
        <v>41</v>
      </c>
      <c r="D40" s="4" t="s">
        <v>77</v>
      </c>
      <c r="E40" s="20">
        <v>5</v>
      </c>
      <c r="F40" s="5">
        <f t="shared" si="0"/>
        <v>0.7</v>
      </c>
      <c r="G40" s="5"/>
      <c r="H40" s="5"/>
      <c r="I40" s="5">
        <v>0.7</v>
      </c>
    </row>
    <row r="41" spans="2:9" ht="15.75">
      <c r="B41" s="20"/>
      <c r="C41" s="20" t="s">
        <v>19</v>
      </c>
      <c r="D41" s="4"/>
      <c r="E41" s="20"/>
      <c r="F41" s="5">
        <f>SUM(F38:F40)</f>
        <v>1.8</v>
      </c>
      <c r="G41" s="5">
        <f t="shared" ref="G41:H41" si="2">SUM(G38:G40)</f>
        <v>0</v>
      </c>
      <c r="H41" s="5">
        <f t="shared" si="2"/>
        <v>0</v>
      </c>
      <c r="I41" s="5">
        <f>SUM(I38:I40)</f>
        <v>1.8</v>
      </c>
    </row>
    <row r="42" spans="2:9" ht="18" customHeight="1">
      <c r="B42" s="20"/>
      <c r="C42" s="29" t="s">
        <v>98</v>
      </c>
      <c r="D42" s="30"/>
      <c r="E42" s="30"/>
      <c r="F42" s="30"/>
      <c r="G42" s="30"/>
      <c r="H42" s="30"/>
      <c r="I42" s="31"/>
    </row>
    <row r="43" spans="2:9" ht="15.75">
      <c r="B43" s="20">
        <v>23</v>
      </c>
      <c r="C43" s="20" t="s">
        <v>78</v>
      </c>
      <c r="D43" s="4" t="s">
        <v>84</v>
      </c>
      <c r="E43" s="20">
        <v>5</v>
      </c>
      <c r="F43" s="5">
        <f t="shared" si="0"/>
        <v>3.6</v>
      </c>
      <c r="G43" s="5"/>
      <c r="H43" s="5"/>
      <c r="I43" s="5">
        <v>3.6</v>
      </c>
    </row>
    <row r="44" spans="2:9" ht="15.75">
      <c r="B44" s="20">
        <v>24</v>
      </c>
      <c r="C44" s="20" t="s">
        <v>79</v>
      </c>
      <c r="D44" s="4" t="s">
        <v>85</v>
      </c>
      <c r="E44" s="20">
        <v>5</v>
      </c>
      <c r="F44" s="5">
        <f t="shared" si="0"/>
        <v>1</v>
      </c>
      <c r="G44" s="5">
        <v>0.5</v>
      </c>
      <c r="H44" s="5"/>
      <c r="I44" s="5">
        <v>0.5</v>
      </c>
    </row>
    <row r="45" spans="2:9" ht="15.75">
      <c r="B45" s="20">
        <v>25</v>
      </c>
      <c r="C45" s="20" t="s">
        <v>80</v>
      </c>
      <c r="D45" s="4" t="s">
        <v>77</v>
      </c>
      <c r="E45" s="20">
        <v>5</v>
      </c>
      <c r="F45" s="5">
        <f t="shared" si="0"/>
        <v>0.7</v>
      </c>
      <c r="G45" s="5"/>
      <c r="H45" s="5"/>
      <c r="I45" s="5">
        <v>0.7</v>
      </c>
    </row>
    <row r="46" spans="2:9" ht="15.75">
      <c r="B46" s="20">
        <v>26</v>
      </c>
      <c r="C46" s="20" t="s">
        <v>81</v>
      </c>
      <c r="D46" s="4" t="s">
        <v>93</v>
      </c>
      <c r="E46" s="20">
        <v>5</v>
      </c>
      <c r="F46" s="5">
        <f t="shared" si="0"/>
        <v>0.4</v>
      </c>
      <c r="G46" s="5"/>
      <c r="H46" s="5"/>
      <c r="I46" s="5">
        <v>0.4</v>
      </c>
    </row>
    <row r="47" spans="2:9" ht="15.75">
      <c r="B47" s="20">
        <v>27</v>
      </c>
      <c r="C47" s="20" t="s">
        <v>82</v>
      </c>
      <c r="D47" s="4" t="s">
        <v>43</v>
      </c>
      <c r="E47" s="20">
        <v>5</v>
      </c>
      <c r="F47" s="5">
        <f t="shared" si="0"/>
        <v>0.8</v>
      </c>
      <c r="G47" s="5"/>
      <c r="H47" s="5"/>
      <c r="I47" s="5">
        <v>0.8</v>
      </c>
    </row>
    <row r="48" spans="2:9" ht="15.75">
      <c r="B48" s="20">
        <v>28</v>
      </c>
      <c r="C48" s="20" t="s">
        <v>83</v>
      </c>
      <c r="D48" s="4" t="s">
        <v>94</v>
      </c>
      <c r="E48" s="20">
        <v>5</v>
      </c>
      <c r="F48" s="5">
        <f t="shared" si="0"/>
        <v>0.3</v>
      </c>
      <c r="G48" s="5"/>
      <c r="H48" s="5"/>
      <c r="I48" s="5">
        <v>0.3</v>
      </c>
    </row>
    <row r="49" spans="2:9" ht="15.75">
      <c r="B49" s="20">
        <v>29</v>
      </c>
      <c r="C49" s="20" t="s">
        <v>86</v>
      </c>
      <c r="D49" s="4" t="s">
        <v>95</v>
      </c>
      <c r="E49" s="20">
        <v>5</v>
      </c>
      <c r="F49" s="5">
        <f t="shared" si="0"/>
        <v>0.4</v>
      </c>
      <c r="G49" s="5"/>
      <c r="H49" s="5"/>
      <c r="I49" s="5">
        <v>0.4</v>
      </c>
    </row>
    <row r="50" spans="2:9" ht="15.75">
      <c r="B50" s="20">
        <v>30</v>
      </c>
      <c r="C50" s="20" t="s">
        <v>87</v>
      </c>
      <c r="D50" s="4" t="s">
        <v>96</v>
      </c>
      <c r="E50" s="20">
        <v>5</v>
      </c>
      <c r="F50" s="5">
        <f t="shared" si="0"/>
        <v>0.5</v>
      </c>
      <c r="G50" s="5"/>
      <c r="H50" s="5"/>
      <c r="I50" s="5">
        <v>0.5</v>
      </c>
    </row>
    <row r="51" spans="2:9" ht="15.75">
      <c r="B51" s="20">
        <v>31</v>
      </c>
      <c r="C51" s="20" t="s">
        <v>88</v>
      </c>
      <c r="D51" s="4" t="s">
        <v>97</v>
      </c>
      <c r="E51" s="20">
        <v>5</v>
      </c>
      <c r="F51" s="5">
        <f t="shared" si="0"/>
        <v>0.4</v>
      </c>
      <c r="G51" s="5"/>
      <c r="H51" s="5"/>
      <c r="I51" s="5">
        <v>0.4</v>
      </c>
    </row>
    <row r="52" spans="2:9" ht="15.75">
      <c r="B52" s="20"/>
      <c r="C52" s="20" t="s">
        <v>19</v>
      </c>
      <c r="D52" s="4"/>
      <c r="E52" s="20"/>
      <c r="F52" s="5">
        <f>SUM(F43:F51)</f>
        <v>8.1</v>
      </c>
      <c r="G52" s="5">
        <f t="shared" ref="G52:H52" si="3">SUM(G43:G51)</f>
        <v>0.5</v>
      </c>
      <c r="H52" s="5">
        <f t="shared" si="3"/>
        <v>0</v>
      </c>
      <c r="I52" s="5">
        <f>SUM(I43:I51)</f>
        <v>7.6000000000000005</v>
      </c>
    </row>
    <row r="53" spans="2:9" ht="15.75">
      <c r="B53" s="20"/>
      <c r="C53" s="29" t="s">
        <v>99</v>
      </c>
      <c r="D53" s="30"/>
      <c r="E53" s="30"/>
      <c r="F53" s="30"/>
      <c r="G53" s="30"/>
      <c r="H53" s="30"/>
      <c r="I53" s="31"/>
    </row>
    <row r="54" spans="2:9" ht="15.75">
      <c r="B54" s="20">
        <v>32</v>
      </c>
      <c r="C54" s="6" t="s">
        <v>89</v>
      </c>
      <c r="D54" s="4" t="s">
        <v>42</v>
      </c>
      <c r="E54" s="20">
        <v>5</v>
      </c>
      <c r="F54" s="5">
        <f t="shared" si="0"/>
        <v>1.3</v>
      </c>
      <c r="G54" s="5">
        <v>1.3</v>
      </c>
      <c r="H54" s="5"/>
      <c r="I54" s="5"/>
    </row>
    <row r="55" spans="2:9" ht="15.75">
      <c r="B55" s="20">
        <v>33</v>
      </c>
      <c r="C55" s="6" t="s">
        <v>90</v>
      </c>
      <c r="D55" s="4" t="s">
        <v>43</v>
      </c>
      <c r="E55" s="20">
        <v>5</v>
      </c>
      <c r="F55" s="5">
        <f t="shared" si="0"/>
        <v>0.4</v>
      </c>
      <c r="G55" s="5"/>
      <c r="H55" s="5">
        <v>0.27800000000000002</v>
      </c>
      <c r="I55" s="5">
        <v>0.122</v>
      </c>
    </row>
    <row r="56" spans="2:9" ht="15.75">
      <c r="B56" s="20">
        <v>34</v>
      </c>
      <c r="C56" s="6" t="s">
        <v>91</v>
      </c>
      <c r="D56" s="4" t="s">
        <v>64</v>
      </c>
      <c r="E56" s="20">
        <v>5</v>
      </c>
      <c r="F56" s="5">
        <f t="shared" si="0"/>
        <v>1.5</v>
      </c>
      <c r="G56" s="5"/>
      <c r="H56" s="5"/>
      <c r="I56" s="5">
        <v>1.5</v>
      </c>
    </row>
    <row r="57" spans="2:9" ht="15.75">
      <c r="B57" s="20"/>
      <c r="C57" s="20" t="s">
        <v>19</v>
      </c>
      <c r="D57" s="4"/>
      <c r="E57" s="20"/>
      <c r="F57" s="5">
        <f>SUM(F54:F56)</f>
        <v>3.2</v>
      </c>
      <c r="G57" s="5">
        <f t="shared" ref="G57:H57" si="4">SUM(G54:G56)</f>
        <v>1.3</v>
      </c>
      <c r="H57" s="5">
        <f t="shared" si="4"/>
        <v>0.27800000000000002</v>
      </c>
      <c r="I57" s="5">
        <f>SUM(I54:I56)</f>
        <v>1.6219999999999999</v>
      </c>
    </row>
    <row r="58" spans="2:9" ht="15.75">
      <c r="B58" s="20"/>
      <c r="C58" s="29" t="s">
        <v>100</v>
      </c>
      <c r="D58" s="30"/>
      <c r="E58" s="30"/>
      <c r="F58" s="30"/>
      <c r="G58" s="30"/>
      <c r="H58" s="30"/>
      <c r="I58" s="31"/>
    </row>
    <row r="59" spans="2:9" ht="15.75">
      <c r="B59" s="20">
        <v>35</v>
      </c>
      <c r="C59" s="6" t="s">
        <v>92</v>
      </c>
      <c r="D59" s="4" t="s">
        <v>69</v>
      </c>
      <c r="E59" s="20">
        <v>5</v>
      </c>
      <c r="F59" s="5">
        <f t="shared" si="0"/>
        <v>0.9</v>
      </c>
      <c r="G59" s="5">
        <v>0.3</v>
      </c>
      <c r="H59" s="5">
        <v>0.25</v>
      </c>
      <c r="I59" s="5">
        <v>0.35</v>
      </c>
    </row>
    <row r="60" spans="2:9" ht="15.75">
      <c r="B60" s="20">
        <v>36</v>
      </c>
      <c r="C60" s="6" t="s">
        <v>101</v>
      </c>
      <c r="D60" s="4" t="s">
        <v>60</v>
      </c>
      <c r="E60" s="20">
        <v>5</v>
      </c>
      <c r="F60" s="5">
        <f t="shared" si="0"/>
        <v>0.7</v>
      </c>
      <c r="G60" s="5"/>
      <c r="H60" s="5"/>
      <c r="I60" s="5">
        <v>0.7</v>
      </c>
    </row>
    <row r="61" spans="2:9" ht="15.75">
      <c r="B61" s="20">
        <v>37</v>
      </c>
      <c r="C61" s="6" t="s">
        <v>102</v>
      </c>
      <c r="D61" s="4" t="s">
        <v>109</v>
      </c>
      <c r="E61" s="20">
        <v>5</v>
      </c>
      <c r="F61" s="5">
        <f t="shared" si="0"/>
        <v>1</v>
      </c>
      <c r="G61" s="5">
        <v>0.7</v>
      </c>
      <c r="H61" s="5"/>
      <c r="I61" s="5">
        <v>0.3</v>
      </c>
    </row>
    <row r="62" spans="2:9" ht="15.75">
      <c r="B62" s="20">
        <v>38</v>
      </c>
      <c r="C62" s="6" t="s">
        <v>103</v>
      </c>
      <c r="D62" s="4" t="s">
        <v>64</v>
      </c>
      <c r="E62" s="20">
        <v>5</v>
      </c>
      <c r="F62" s="5">
        <f t="shared" si="0"/>
        <v>0.8</v>
      </c>
      <c r="G62" s="5">
        <v>0.8</v>
      </c>
      <c r="H62" s="5"/>
      <c r="I62" s="5"/>
    </row>
    <row r="63" spans="2:9" ht="15.75">
      <c r="B63" s="20"/>
      <c r="C63" s="20" t="s">
        <v>19</v>
      </c>
      <c r="D63" s="4"/>
      <c r="E63" s="20"/>
      <c r="F63" s="5">
        <f>SUM(F59:F62)</f>
        <v>3.4000000000000004</v>
      </c>
      <c r="G63" s="5">
        <f>SUM(G59:G62)</f>
        <v>1.8</v>
      </c>
      <c r="H63" s="5">
        <f t="shared" ref="H63:I63" si="5">SUM(H59:H62)</f>
        <v>0.25</v>
      </c>
      <c r="I63" s="5">
        <f t="shared" si="5"/>
        <v>1.3499999999999999</v>
      </c>
    </row>
    <row r="64" spans="2:9" ht="15.75">
      <c r="B64" s="20"/>
      <c r="C64" s="29" t="s">
        <v>110</v>
      </c>
      <c r="D64" s="30"/>
      <c r="E64" s="30"/>
      <c r="F64" s="30"/>
      <c r="G64" s="30"/>
      <c r="H64" s="30"/>
      <c r="I64" s="31"/>
    </row>
    <row r="65" spans="2:9" ht="15.75">
      <c r="B65" s="20">
        <v>39</v>
      </c>
      <c r="C65" s="6" t="s">
        <v>104</v>
      </c>
      <c r="D65" s="4" t="s">
        <v>109</v>
      </c>
      <c r="E65" s="20">
        <v>5</v>
      </c>
      <c r="F65" s="5">
        <f t="shared" si="0"/>
        <v>2.1999999999999997</v>
      </c>
      <c r="G65" s="5">
        <v>1.9</v>
      </c>
      <c r="H65" s="5"/>
      <c r="I65" s="5">
        <v>0.3</v>
      </c>
    </row>
    <row r="66" spans="2:9" ht="15.75">
      <c r="B66" s="20">
        <v>40</v>
      </c>
      <c r="C66" s="6" t="s">
        <v>105</v>
      </c>
      <c r="D66" s="4" t="s">
        <v>42</v>
      </c>
      <c r="E66" s="20">
        <v>5</v>
      </c>
      <c r="F66" s="5">
        <f t="shared" si="0"/>
        <v>1.1000000000000001</v>
      </c>
      <c r="G66" s="5">
        <v>0.9</v>
      </c>
      <c r="H66" s="5"/>
      <c r="I66" s="5">
        <v>0.2</v>
      </c>
    </row>
    <row r="67" spans="2:9" ht="15.75">
      <c r="B67" s="20">
        <v>41</v>
      </c>
      <c r="C67" s="6" t="s">
        <v>106</v>
      </c>
      <c r="D67" s="4" t="s">
        <v>111</v>
      </c>
      <c r="E67" s="20">
        <v>5</v>
      </c>
      <c r="F67" s="5">
        <f t="shared" si="0"/>
        <v>1.1000000000000001</v>
      </c>
      <c r="G67" s="5">
        <v>0.8</v>
      </c>
      <c r="H67" s="5"/>
      <c r="I67" s="5">
        <v>0.3</v>
      </c>
    </row>
    <row r="68" spans="2:9" ht="15.75">
      <c r="B68" s="20">
        <v>42</v>
      </c>
      <c r="C68" s="6" t="s">
        <v>107</v>
      </c>
      <c r="D68" s="4" t="s">
        <v>84</v>
      </c>
      <c r="E68" s="20">
        <v>5</v>
      </c>
      <c r="F68" s="5">
        <f t="shared" si="0"/>
        <v>1.6</v>
      </c>
      <c r="G68" s="5"/>
      <c r="H68" s="5"/>
      <c r="I68" s="5">
        <v>1.6</v>
      </c>
    </row>
    <row r="69" spans="2:9" ht="15.75">
      <c r="B69" s="16">
        <v>43</v>
      </c>
      <c r="C69" s="14" t="s">
        <v>108</v>
      </c>
      <c r="D69" s="15" t="s">
        <v>77</v>
      </c>
      <c r="E69" s="16">
        <v>5</v>
      </c>
      <c r="F69" s="17">
        <v>2.5</v>
      </c>
      <c r="G69" s="17"/>
      <c r="H69" s="17"/>
      <c r="I69" s="17">
        <v>2.5</v>
      </c>
    </row>
    <row r="70" spans="2:9" ht="15.75">
      <c r="B70" s="16"/>
      <c r="C70" s="16" t="s">
        <v>19</v>
      </c>
      <c r="D70" s="15"/>
      <c r="E70" s="16"/>
      <c r="F70" s="17">
        <f>SUM(F65:F69)</f>
        <v>8.5</v>
      </c>
      <c r="G70" s="17">
        <f>SUM(G65:G69)</f>
        <v>3.5999999999999996</v>
      </c>
      <c r="H70" s="17">
        <f t="shared" ref="H70:I70" si="6">SUM(H65:H69)</f>
        <v>0</v>
      </c>
      <c r="I70" s="17">
        <f t="shared" si="6"/>
        <v>4.9000000000000004</v>
      </c>
    </row>
    <row r="71" spans="2:9" ht="15.75">
      <c r="B71" s="16"/>
      <c r="C71" s="16" t="s">
        <v>112</v>
      </c>
      <c r="D71" s="15"/>
      <c r="E71" s="16"/>
      <c r="F71" s="18">
        <f>F36+F41+F52+F57+F63+F70</f>
        <v>38.400000000000006</v>
      </c>
      <c r="G71" s="18">
        <f>G36+G41+G52+G57+G63+G70</f>
        <v>10.799999999999999</v>
      </c>
      <c r="H71" s="18">
        <f t="shared" ref="H71:I71" si="7">H36+H41+H52+H57+H63+H70</f>
        <v>2.2320000000000002</v>
      </c>
      <c r="I71" s="18">
        <f t="shared" si="7"/>
        <v>25.528000000000006</v>
      </c>
    </row>
    <row r="72" spans="2:9" ht="20.25" customHeight="1">
      <c r="B72" s="20"/>
      <c r="C72" s="29" t="s">
        <v>113</v>
      </c>
      <c r="D72" s="30"/>
      <c r="E72" s="30"/>
      <c r="F72" s="30"/>
      <c r="G72" s="30"/>
      <c r="H72" s="30"/>
      <c r="I72" s="31"/>
    </row>
    <row r="73" spans="2:9" ht="18.75" customHeight="1">
      <c r="B73" s="20"/>
      <c r="C73" s="29" t="s">
        <v>114</v>
      </c>
      <c r="D73" s="30"/>
      <c r="E73" s="30"/>
      <c r="F73" s="30"/>
      <c r="G73" s="30"/>
      <c r="H73" s="30"/>
      <c r="I73" s="31"/>
    </row>
    <row r="74" spans="2:9" ht="15.75">
      <c r="B74" s="20">
        <v>44</v>
      </c>
      <c r="C74" s="20" t="s">
        <v>115</v>
      </c>
      <c r="D74" s="4" t="s">
        <v>84</v>
      </c>
      <c r="E74" s="20">
        <v>5</v>
      </c>
      <c r="F74" s="17">
        <v>4.3499999999999996</v>
      </c>
      <c r="G74" s="17">
        <v>2.6</v>
      </c>
      <c r="H74" s="17"/>
      <c r="I74" s="17">
        <v>1.75</v>
      </c>
    </row>
    <row r="75" spans="2:9" ht="15.75">
      <c r="B75" s="20">
        <v>45</v>
      </c>
      <c r="C75" s="20" t="s">
        <v>116</v>
      </c>
      <c r="D75" s="4" t="s">
        <v>123</v>
      </c>
      <c r="E75" s="20">
        <v>5</v>
      </c>
      <c r="F75" s="17">
        <v>3.5</v>
      </c>
      <c r="G75" s="17">
        <v>3</v>
      </c>
      <c r="H75" s="17"/>
      <c r="I75" s="17">
        <v>0.5</v>
      </c>
    </row>
    <row r="76" spans="2:9" ht="15.75">
      <c r="B76" s="20">
        <v>46</v>
      </c>
      <c r="C76" s="20" t="s">
        <v>117</v>
      </c>
      <c r="D76" s="4" t="s">
        <v>43</v>
      </c>
      <c r="E76" s="20">
        <v>5</v>
      </c>
      <c r="F76" s="17">
        <v>3.9</v>
      </c>
      <c r="G76" s="17">
        <v>1.55</v>
      </c>
      <c r="H76" s="17"/>
      <c r="I76" s="17">
        <v>2.35</v>
      </c>
    </row>
    <row r="77" spans="2:9" ht="15.75">
      <c r="B77" s="20">
        <v>47</v>
      </c>
      <c r="C77" s="20" t="s">
        <v>118</v>
      </c>
      <c r="D77" s="4" t="s">
        <v>124</v>
      </c>
      <c r="E77" s="20">
        <v>5</v>
      </c>
      <c r="F77" s="5">
        <v>1.9</v>
      </c>
      <c r="G77" s="5">
        <v>1.55</v>
      </c>
      <c r="H77" s="5"/>
      <c r="I77" s="5">
        <v>0.35</v>
      </c>
    </row>
    <row r="78" spans="2:9" ht="15.75">
      <c r="B78" s="20">
        <v>48</v>
      </c>
      <c r="C78" s="20" t="s">
        <v>119</v>
      </c>
      <c r="D78" s="4" t="s">
        <v>125</v>
      </c>
      <c r="E78" s="20">
        <v>5</v>
      </c>
      <c r="F78" s="5">
        <f t="shared" si="0"/>
        <v>1.04</v>
      </c>
      <c r="G78" s="5"/>
      <c r="H78" s="5"/>
      <c r="I78" s="5">
        <v>1.04</v>
      </c>
    </row>
    <row r="79" spans="2:9" ht="15.75">
      <c r="B79" s="20">
        <v>49</v>
      </c>
      <c r="C79" s="20" t="s">
        <v>120</v>
      </c>
      <c r="D79" s="4" t="s">
        <v>66</v>
      </c>
      <c r="E79" s="20">
        <v>5</v>
      </c>
      <c r="F79" s="5">
        <f t="shared" si="0"/>
        <v>1.8</v>
      </c>
      <c r="G79" s="5"/>
      <c r="H79" s="5"/>
      <c r="I79" s="5">
        <v>1.8</v>
      </c>
    </row>
    <row r="80" spans="2:9" ht="15.75">
      <c r="B80" s="20">
        <v>50</v>
      </c>
      <c r="C80" s="20" t="s">
        <v>121</v>
      </c>
      <c r="D80" s="4" t="s">
        <v>42</v>
      </c>
      <c r="E80" s="20">
        <v>5</v>
      </c>
      <c r="F80" s="5">
        <f t="shared" ref="F80:F168" si="8">G80+H80+I80</f>
        <v>0.76</v>
      </c>
      <c r="G80" s="5"/>
      <c r="H80" s="5"/>
      <c r="I80" s="5">
        <v>0.76</v>
      </c>
    </row>
    <row r="81" spans="2:9" ht="15.75">
      <c r="B81" s="20">
        <v>51</v>
      </c>
      <c r="C81" s="20" t="s">
        <v>122</v>
      </c>
      <c r="D81" s="4" t="s">
        <v>126</v>
      </c>
      <c r="E81" s="20">
        <v>5</v>
      </c>
      <c r="F81" s="5">
        <f t="shared" si="8"/>
        <v>1.8</v>
      </c>
      <c r="G81" s="5"/>
      <c r="H81" s="5"/>
      <c r="I81" s="5">
        <v>1.8</v>
      </c>
    </row>
    <row r="82" spans="2:9" ht="15.75">
      <c r="B82" s="20">
        <v>52</v>
      </c>
      <c r="C82" s="20" t="s">
        <v>131</v>
      </c>
      <c r="D82" s="4" t="s">
        <v>67</v>
      </c>
      <c r="E82" s="20">
        <v>5</v>
      </c>
      <c r="F82" s="5">
        <f t="shared" si="8"/>
        <v>0.85</v>
      </c>
      <c r="G82" s="5"/>
      <c r="H82" s="5"/>
      <c r="I82" s="5">
        <v>0.85</v>
      </c>
    </row>
    <row r="83" spans="2:9" ht="15.75">
      <c r="B83" s="20">
        <v>53</v>
      </c>
      <c r="C83" s="20" t="s">
        <v>130</v>
      </c>
      <c r="D83" s="4" t="s">
        <v>127</v>
      </c>
      <c r="E83" s="20">
        <v>5</v>
      </c>
      <c r="F83" s="5">
        <f t="shared" si="8"/>
        <v>0.8</v>
      </c>
      <c r="G83" s="5"/>
      <c r="H83" s="5"/>
      <c r="I83" s="5">
        <v>0.8</v>
      </c>
    </row>
    <row r="84" spans="2:9" ht="15.75">
      <c r="B84" s="20">
        <v>54</v>
      </c>
      <c r="C84" s="20" t="s">
        <v>128</v>
      </c>
      <c r="D84" s="4" t="s">
        <v>129</v>
      </c>
      <c r="E84" s="20">
        <v>5</v>
      </c>
      <c r="F84" s="5">
        <f t="shared" si="8"/>
        <v>3</v>
      </c>
      <c r="G84" s="5"/>
      <c r="H84" s="5"/>
      <c r="I84" s="5">
        <v>3</v>
      </c>
    </row>
    <row r="85" spans="2:9" ht="15.75">
      <c r="B85" s="20"/>
      <c r="C85" s="20" t="s">
        <v>19</v>
      </c>
      <c r="D85" s="4"/>
      <c r="E85" s="20"/>
      <c r="F85" s="5">
        <f>G85+H85+I85</f>
        <v>23.7</v>
      </c>
      <c r="G85" s="5">
        <f>SUM(G74:G84)</f>
        <v>8.6999999999999993</v>
      </c>
      <c r="H85" s="5">
        <f t="shared" ref="H85:I85" si="9">SUM(H74:H84)</f>
        <v>0</v>
      </c>
      <c r="I85" s="5">
        <f t="shared" si="9"/>
        <v>15</v>
      </c>
    </row>
    <row r="86" spans="2:9" ht="15.75">
      <c r="B86" s="20"/>
      <c r="C86" s="29" t="s">
        <v>133</v>
      </c>
      <c r="D86" s="30"/>
      <c r="E86" s="30"/>
      <c r="F86" s="30"/>
      <c r="G86" s="30"/>
      <c r="H86" s="30"/>
      <c r="I86" s="31"/>
    </row>
    <row r="87" spans="2:9" ht="15.75">
      <c r="B87" s="20">
        <v>55</v>
      </c>
      <c r="C87" s="20" t="s">
        <v>132</v>
      </c>
      <c r="D87" s="4" t="s">
        <v>133</v>
      </c>
      <c r="E87" s="20">
        <v>5</v>
      </c>
      <c r="F87" s="5">
        <f t="shared" si="8"/>
        <v>3.3</v>
      </c>
      <c r="G87" s="5"/>
      <c r="H87" s="5"/>
      <c r="I87" s="5">
        <v>3.3</v>
      </c>
    </row>
    <row r="88" spans="2:9" ht="15.75">
      <c r="B88" s="20"/>
      <c r="C88" s="20" t="s">
        <v>112</v>
      </c>
      <c r="D88" s="4"/>
      <c r="E88" s="20"/>
      <c r="F88" s="8">
        <f>SUM(F85:F87)</f>
        <v>27</v>
      </c>
      <c r="G88" s="8">
        <f>SUM(G85:G87)</f>
        <v>8.6999999999999993</v>
      </c>
      <c r="H88" s="8">
        <f t="shared" ref="H88:I88" si="10">SUM(H85:H87)</f>
        <v>0</v>
      </c>
      <c r="I88" s="8">
        <f t="shared" si="10"/>
        <v>18.3</v>
      </c>
    </row>
    <row r="89" spans="2:9" ht="15.75">
      <c r="B89" s="20"/>
      <c r="C89" s="29" t="s">
        <v>134</v>
      </c>
      <c r="D89" s="30"/>
      <c r="E89" s="30"/>
      <c r="F89" s="30"/>
      <c r="G89" s="30"/>
      <c r="H89" s="30"/>
      <c r="I89" s="31"/>
    </row>
    <row r="90" spans="2:9" ht="15.75">
      <c r="B90" s="20"/>
      <c r="C90" s="29" t="s">
        <v>135</v>
      </c>
      <c r="D90" s="30"/>
      <c r="E90" s="30"/>
      <c r="F90" s="30"/>
      <c r="G90" s="30"/>
      <c r="H90" s="30"/>
      <c r="I90" s="31"/>
    </row>
    <row r="91" spans="2:9" ht="15.75">
      <c r="B91" s="20">
        <v>56</v>
      </c>
      <c r="C91" s="20" t="s">
        <v>136</v>
      </c>
      <c r="D91" s="4" t="s">
        <v>124</v>
      </c>
      <c r="E91" s="20">
        <v>4</v>
      </c>
      <c r="F91" s="5">
        <f t="shared" si="8"/>
        <v>1.2</v>
      </c>
      <c r="G91" s="5">
        <v>1.2</v>
      </c>
      <c r="H91" s="5"/>
      <c r="I91" s="5"/>
    </row>
    <row r="92" spans="2:9" ht="15.75">
      <c r="B92" s="20">
        <v>57</v>
      </c>
      <c r="C92" s="20" t="s">
        <v>137</v>
      </c>
      <c r="D92" s="4" t="s">
        <v>138</v>
      </c>
      <c r="E92" s="20">
        <v>4</v>
      </c>
      <c r="F92" s="5">
        <f t="shared" si="8"/>
        <v>1.2</v>
      </c>
      <c r="G92" s="5">
        <v>1.2</v>
      </c>
      <c r="H92" s="5"/>
      <c r="I92" s="5"/>
    </row>
    <row r="93" spans="2:9" ht="15.75">
      <c r="B93" s="20">
        <v>58</v>
      </c>
      <c r="C93" s="20" t="s">
        <v>139</v>
      </c>
      <c r="D93" s="4" t="s">
        <v>42</v>
      </c>
      <c r="E93" s="20">
        <v>4</v>
      </c>
      <c r="F93" s="5">
        <f t="shared" si="8"/>
        <v>1.8</v>
      </c>
      <c r="G93" s="5">
        <v>0.9</v>
      </c>
      <c r="H93" s="5"/>
      <c r="I93" s="5">
        <v>0.9</v>
      </c>
    </row>
    <row r="94" spans="2:9" ht="15.75">
      <c r="B94" s="20">
        <v>59</v>
      </c>
      <c r="C94" s="20" t="s">
        <v>140</v>
      </c>
      <c r="D94" s="4" t="s">
        <v>60</v>
      </c>
      <c r="E94" s="20">
        <v>4</v>
      </c>
      <c r="F94" s="5">
        <f t="shared" si="8"/>
        <v>2.33</v>
      </c>
      <c r="G94" s="5">
        <v>0.63</v>
      </c>
      <c r="H94" s="5"/>
      <c r="I94" s="5">
        <v>1.7</v>
      </c>
    </row>
    <row r="95" spans="2:9" ht="15.75">
      <c r="B95" s="20">
        <v>60</v>
      </c>
      <c r="C95" s="20" t="s">
        <v>141</v>
      </c>
      <c r="D95" s="4" t="s">
        <v>145</v>
      </c>
      <c r="E95" s="20">
        <v>5</v>
      </c>
      <c r="F95" s="5">
        <f t="shared" si="8"/>
        <v>1</v>
      </c>
      <c r="G95" s="5">
        <v>1</v>
      </c>
      <c r="H95" s="5"/>
      <c r="I95" s="5"/>
    </row>
    <row r="96" spans="2:9" ht="15.75">
      <c r="B96" s="20">
        <v>61</v>
      </c>
      <c r="C96" s="20" t="s">
        <v>142</v>
      </c>
      <c r="D96" s="4" t="s">
        <v>146</v>
      </c>
      <c r="E96" s="20">
        <v>5</v>
      </c>
      <c r="F96" s="5">
        <f t="shared" si="8"/>
        <v>1.5</v>
      </c>
      <c r="G96" s="5"/>
      <c r="H96" s="5"/>
      <c r="I96" s="5">
        <v>1.5</v>
      </c>
    </row>
    <row r="97" spans="2:9" ht="15.75">
      <c r="B97" s="20">
        <v>62</v>
      </c>
      <c r="C97" s="20" t="s">
        <v>143</v>
      </c>
      <c r="D97" s="4" t="s">
        <v>147</v>
      </c>
      <c r="E97" s="20">
        <v>5</v>
      </c>
      <c r="F97" s="5">
        <f t="shared" si="8"/>
        <v>2.2999999999999998</v>
      </c>
      <c r="G97" s="5"/>
      <c r="H97" s="5"/>
      <c r="I97" s="5">
        <v>2.2999999999999998</v>
      </c>
    </row>
    <row r="98" spans="2:9" ht="15.75">
      <c r="B98" s="20">
        <v>63</v>
      </c>
      <c r="C98" s="20" t="s">
        <v>144</v>
      </c>
      <c r="D98" s="4" t="s">
        <v>148</v>
      </c>
      <c r="E98" s="20">
        <v>5</v>
      </c>
      <c r="F98" s="5">
        <v>0.35</v>
      </c>
      <c r="G98" s="5"/>
      <c r="H98" s="5"/>
      <c r="I98" s="5">
        <v>0.35</v>
      </c>
    </row>
    <row r="99" spans="2:9" ht="15.75">
      <c r="B99" s="20">
        <v>64</v>
      </c>
      <c r="C99" s="20" t="s">
        <v>149</v>
      </c>
      <c r="D99" s="4" t="s">
        <v>150</v>
      </c>
      <c r="E99" s="20">
        <v>5</v>
      </c>
      <c r="F99" s="5">
        <f t="shared" si="8"/>
        <v>0.8</v>
      </c>
      <c r="G99" s="5"/>
      <c r="H99" s="5"/>
      <c r="I99" s="5">
        <v>0.8</v>
      </c>
    </row>
    <row r="100" spans="2:9" ht="15.75">
      <c r="B100" s="20">
        <v>65</v>
      </c>
      <c r="C100" s="20" t="s">
        <v>155</v>
      </c>
      <c r="D100" s="4" t="s">
        <v>126</v>
      </c>
      <c r="E100" s="20">
        <v>5</v>
      </c>
      <c r="F100" s="5">
        <f t="shared" si="8"/>
        <v>1.1000000000000001</v>
      </c>
      <c r="G100" s="5"/>
      <c r="H100" s="5"/>
      <c r="I100" s="5">
        <v>1.1000000000000001</v>
      </c>
    </row>
    <row r="101" spans="2:9" ht="15.75">
      <c r="B101" s="20">
        <v>66</v>
      </c>
      <c r="C101" s="20" t="s">
        <v>151</v>
      </c>
      <c r="D101" s="4" t="s">
        <v>43</v>
      </c>
      <c r="E101" s="20">
        <v>4</v>
      </c>
      <c r="F101" s="5">
        <f t="shared" si="8"/>
        <v>2</v>
      </c>
      <c r="G101" s="5">
        <v>2</v>
      </c>
      <c r="H101" s="5"/>
      <c r="I101" s="5"/>
    </row>
    <row r="102" spans="2:9" ht="15.75">
      <c r="B102" s="20">
        <v>67</v>
      </c>
      <c r="C102" s="20" t="s">
        <v>152</v>
      </c>
      <c r="D102" s="4" t="s">
        <v>156</v>
      </c>
      <c r="E102" s="20">
        <v>5</v>
      </c>
      <c r="F102" s="5">
        <f t="shared" si="8"/>
        <v>0.9</v>
      </c>
      <c r="G102" s="5"/>
      <c r="H102" s="5"/>
      <c r="I102" s="5">
        <v>0.9</v>
      </c>
    </row>
    <row r="103" spans="2:9" ht="15.75">
      <c r="B103" s="20">
        <v>68</v>
      </c>
      <c r="C103" s="20" t="s">
        <v>153</v>
      </c>
      <c r="D103" s="4" t="s">
        <v>157</v>
      </c>
      <c r="E103" s="20">
        <v>5</v>
      </c>
      <c r="F103" s="5">
        <f t="shared" si="8"/>
        <v>0.5</v>
      </c>
      <c r="G103" s="5"/>
      <c r="H103" s="5"/>
      <c r="I103" s="5">
        <v>0.5</v>
      </c>
    </row>
    <row r="104" spans="2:9" ht="15.75">
      <c r="B104" s="20">
        <v>69</v>
      </c>
      <c r="C104" s="20" t="s">
        <v>154</v>
      </c>
      <c r="D104" s="4" t="s">
        <v>160</v>
      </c>
      <c r="E104" s="20">
        <v>5</v>
      </c>
      <c r="F104" s="5">
        <f t="shared" si="8"/>
        <v>0.5</v>
      </c>
      <c r="G104" s="5"/>
      <c r="H104" s="5"/>
      <c r="I104" s="5">
        <v>0.5</v>
      </c>
    </row>
    <row r="105" spans="2:9" ht="15.75">
      <c r="B105" s="20">
        <v>70</v>
      </c>
      <c r="C105" s="20" t="s">
        <v>158</v>
      </c>
      <c r="D105" s="4" t="s">
        <v>161</v>
      </c>
      <c r="E105" s="20">
        <v>5</v>
      </c>
      <c r="F105" s="5">
        <f t="shared" si="8"/>
        <v>0.9</v>
      </c>
      <c r="G105" s="5"/>
      <c r="H105" s="5"/>
      <c r="I105" s="5">
        <v>0.9</v>
      </c>
    </row>
    <row r="106" spans="2:9" ht="15.75">
      <c r="B106" s="20">
        <v>71</v>
      </c>
      <c r="C106" s="20" t="s">
        <v>159</v>
      </c>
      <c r="D106" s="4" t="s">
        <v>67</v>
      </c>
      <c r="E106" s="20">
        <v>5</v>
      </c>
      <c r="F106" s="5">
        <f t="shared" si="8"/>
        <v>1.4</v>
      </c>
      <c r="G106" s="5"/>
      <c r="H106" s="5"/>
      <c r="I106" s="5">
        <v>1.4</v>
      </c>
    </row>
    <row r="107" spans="2:9" ht="15.75">
      <c r="B107" s="20">
        <v>72</v>
      </c>
      <c r="C107" s="20" t="s">
        <v>162</v>
      </c>
      <c r="D107" s="4" t="s">
        <v>167</v>
      </c>
      <c r="E107" s="20">
        <v>5</v>
      </c>
      <c r="F107" s="5">
        <f t="shared" si="8"/>
        <v>0.5</v>
      </c>
      <c r="G107" s="5">
        <v>0.2</v>
      </c>
      <c r="H107" s="5"/>
      <c r="I107" s="5">
        <v>0.3</v>
      </c>
    </row>
    <row r="108" spans="2:9" ht="15.75">
      <c r="B108" s="20">
        <v>73</v>
      </c>
      <c r="C108" s="20" t="s">
        <v>163</v>
      </c>
      <c r="D108" s="4" t="s">
        <v>168</v>
      </c>
      <c r="E108" s="20">
        <v>5</v>
      </c>
      <c r="F108" s="5">
        <f t="shared" si="8"/>
        <v>2.2999999999999998</v>
      </c>
      <c r="G108" s="5"/>
      <c r="H108" s="5"/>
      <c r="I108" s="5">
        <v>2.2999999999999998</v>
      </c>
    </row>
    <row r="109" spans="2:9" ht="15.75">
      <c r="B109" s="20">
        <v>74</v>
      </c>
      <c r="C109" s="20" t="s">
        <v>164</v>
      </c>
      <c r="D109" s="4" t="s">
        <v>169</v>
      </c>
      <c r="E109" s="20">
        <v>5</v>
      </c>
      <c r="F109" s="5">
        <f t="shared" si="8"/>
        <v>3.8</v>
      </c>
      <c r="G109" s="5"/>
      <c r="H109" s="5"/>
      <c r="I109" s="5">
        <v>3.8</v>
      </c>
    </row>
    <row r="110" spans="2:9" ht="15.75">
      <c r="B110" s="20">
        <v>75</v>
      </c>
      <c r="C110" s="20" t="s">
        <v>165</v>
      </c>
      <c r="D110" s="4" t="s">
        <v>170</v>
      </c>
      <c r="E110" s="20">
        <v>5</v>
      </c>
      <c r="F110" s="5">
        <f t="shared" si="8"/>
        <v>0.5</v>
      </c>
      <c r="G110" s="5">
        <v>0.5</v>
      </c>
      <c r="H110" s="5"/>
      <c r="I110" s="5"/>
    </row>
    <row r="111" spans="2:9" ht="15.75">
      <c r="B111" s="20">
        <v>76</v>
      </c>
      <c r="C111" s="20" t="s">
        <v>166</v>
      </c>
      <c r="D111" s="4" t="s">
        <v>171</v>
      </c>
      <c r="E111" s="20">
        <v>4</v>
      </c>
      <c r="F111" s="5">
        <f t="shared" si="8"/>
        <v>1.2000000000000002</v>
      </c>
      <c r="G111" s="5">
        <v>0.4</v>
      </c>
      <c r="H111" s="5"/>
      <c r="I111" s="5">
        <v>0.8</v>
      </c>
    </row>
    <row r="112" spans="2:9" ht="15.75">
      <c r="B112" s="20">
        <v>77</v>
      </c>
      <c r="C112" s="20" t="s">
        <v>172</v>
      </c>
      <c r="D112" s="4" t="s">
        <v>175</v>
      </c>
      <c r="E112" s="20">
        <v>5</v>
      </c>
      <c r="F112" s="5">
        <f t="shared" si="8"/>
        <v>0.3</v>
      </c>
      <c r="G112" s="5"/>
      <c r="H112" s="5"/>
      <c r="I112" s="5">
        <v>0.3</v>
      </c>
    </row>
    <row r="113" spans="2:9" ht="15.75">
      <c r="B113" s="20">
        <v>78</v>
      </c>
      <c r="C113" s="20" t="s">
        <v>173</v>
      </c>
      <c r="D113" s="4" t="s">
        <v>176</v>
      </c>
      <c r="E113" s="20">
        <v>5</v>
      </c>
      <c r="F113" s="5">
        <f t="shared" si="8"/>
        <v>0.6</v>
      </c>
      <c r="G113" s="5"/>
      <c r="H113" s="5"/>
      <c r="I113" s="5">
        <v>0.6</v>
      </c>
    </row>
    <row r="114" spans="2:9" ht="15.75">
      <c r="B114" s="20">
        <v>79</v>
      </c>
      <c r="C114" s="20" t="s">
        <v>174</v>
      </c>
      <c r="D114" s="4" t="s">
        <v>177</v>
      </c>
      <c r="E114" s="20">
        <v>4</v>
      </c>
      <c r="F114" s="5">
        <f t="shared" si="8"/>
        <v>1.4</v>
      </c>
      <c r="G114" s="5">
        <v>0.7</v>
      </c>
      <c r="H114" s="5"/>
      <c r="I114" s="5">
        <v>0.7</v>
      </c>
    </row>
    <row r="115" spans="2:9" ht="15.75">
      <c r="B115" s="20">
        <v>80</v>
      </c>
      <c r="C115" s="20" t="s">
        <v>178</v>
      </c>
      <c r="D115" s="4" t="s">
        <v>179</v>
      </c>
      <c r="E115" s="20">
        <v>4</v>
      </c>
      <c r="F115" s="5">
        <f t="shared" si="8"/>
        <v>1.2</v>
      </c>
      <c r="G115" s="5">
        <v>1</v>
      </c>
      <c r="H115" s="5"/>
      <c r="I115" s="5">
        <v>0.2</v>
      </c>
    </row>
    <row r="116" spans="2:9" ht="15.75">
      <c r="B116" s="20">
        <v>81</v>
      </c>
      <c r="C116" s="20" t="s">
        <v>180</v>
      </c>
      <c r="D116" s="4" t="s">
        <v>185</v>
      </c>
      <c r="E116" s="20">
        <v>5</v>
      </c>
      <c r="F116" s="5">
        <f t="shared" si="8"/>
        <v>1</v>
      </c>
      <c r="G116" s="5"/>
      <c r="H116" s="5"/>
      <c r="I116" s="5">
        <v>1</v>
      </c>
    </row>
    <row r="117" spans="2:9" ht="15.75">
      <c r="B117" s="20">
        <v>82</v>
      </c>
      <c r="C117" s="20" t="s">
        <v>181</v>
      </c>
      <c r="D117" s="4" t="s">
        <v>186</v>
      </c>
      <c r="E117" s="20">
        <v>5</v>
      </c>
      <c r="F117" s="5">
        <f t="shared" si="8"/>
        <v>0.35</v>
      </c>
      <c r="G117" s="5"/>
      <c r="H117" s="5"/>
      <c r="I117" s="5">
        <v>0.35</v>
      </c>
    </row>
    <row r="118" spans="2:9" ht="15.75">
      <c r="B118" s="20">
        <v>83</v>
      </c>
      <c r="C118" s="20" t="s">
        <v>182</v>
      </c>
      <c r="D118" s="4" t="s">
        <v>187</v>
      </c>
      <c r="E118" s="20">
        <v>5</v>
      </c>
      <c r="F118" s="5">
        <f t="shared" si="8"/>
        <v>0.8</v>
      </c>
      <c r="G118" s="5"/>
      <c r="H118" s="5"/>
      <c r="I118" s="5">
        <v>0.8</v>
      </c>
    </row>
    <row r="119" spans="2:9" ht="15.75">
      <c r="B119" s="20">
        <v>84</v>
      </c>
      <c r="C119" s="20" t="s">
        <v>183</v>
      </c>
      <c r="D119" s="4" t="s">
        <v>188</v>
      </c>
      <c r="E119" s="20">
        <v>5</v>
      </c>
      <c r="F119" s="5">
        <f t="shared" si="8"/>
        <v>0.7</v>
      </c>
      <c r="G119" s="5"/>
      <c r="H119" s="5"/>
      <c r="I119" s="5">
        <v>0.7</v>
      </c>
    </row>
    <row r="120" spans="2:9" ht="15.75">
      <c r="B120" s="20">
        <v>85</v>
      </c>
      <c r="C120" s="20" t="s">
        <v>184</v>
      </c>
      <c r="D120" s="4" t="s">
        <v>189</v>
      </c>
      <c r="E120" s="20">
        <v>5</v>
      </c>
      <c r="F120" s="5">
        <f t="shared" si="8"/>
        <v>0.9</v>
      </c>
      <c r="G120" s="5"/>
      <c r="H120" s="5"/>
      <c r="I120" s="5">
        <v>0.9</v>
      </c>
    </row>
    <row r="121" spans="2:9" ht="15.75">
      <c r="B121" s="20">
        <v>86</v>
      </c>
      <c r="C121" s="20" t="s">
        <v>190</v>
      </c>
      <c r="D121" s="4" t="s">
        <v>195</v>
      </c>
      <c r="E121" s="20">
        <v>5</v>
      </c>
      <c r="F121" s="5">
        <f t="shared" si="8"/>
        <v>3</v>
      </c>
      <c r="G121" s="5"/>
      <c r="H121" s="5"/>
      <c r="I121" s="5">
        <v>3</v>
      </c>
    </row>
    <row r="122" spans="2:9" ht="15.75">
      <c r="B122" s="20">
        <v>87</v>
      </c>
      <c r="C122" s="20" t="s">
        <v>191</v>
      </c>
      <c r="D122" s="4" t="s">
        <v>196</v>
      </c>
      <c r="E122" s="20">
        <v>5</v>
      </c>
      <c r="F122" s="5">
        <f t="shared" si="8"/>
        <v>2.6</v>
      </c>
      <c r="G122" s="5"/>
      <c r="H122" s="5"/>
      <c r="I122" s="5">
        <v>2.6</v>
      </c>
    </row>
    <row r="123" spans="2:9" ht="15.75">
      <c r="B123" s="20">
        <v>88</v>
      </c>
      <c r="C123" s="20" t="s">
        <v>192</v>
      </c>
      <c r="D123" s="4" t="s">
        <v>197</v>
      </c>
      <c r="E123" s="20">
        <v>5</v>
      </c>
      <c r="F123" s="5">
        <f t="shared" si="8"/>
        <v>1.4</v>
      </c>
      <c r="G123" s="5"/>
      <c r="H123" s="5"/>
      <c r="I123" s="5">
        <v>1.4</v>
      </c>
    </row>
    <row r="124" spans="2:9" ht="15.75">
      <c r="B124" s="20">
        <v>89</v>
      </c>
      <c r="C124" s="20" t="s">
        <v>193</v>
      </c>
      <c r="D124" s="4" t="s">
        <v>77</v>
      </c>
      <c r="E124" s="20">
        <v>5</v>
      </c>
      <c r="F124" s="5">
        <f t="shared" si="8"/>
        <v>0.3</v>
      </c>
      <c r="G124" s="5"/>
      <c r="H124" s="5"/>
      <c r="I124" s="5">
        <v>0.3</v>
      </c>
    </row>
    <row r="125" spans="2:9" ht="15.75">
      <c r="B125" s="20"/>
      <c r="C125" s="20" t="s">
        <v>19</v>
      </c>
      <c r="D125" s="4"/>
      <c r="E125" s="20"/>
      <c r="F125" s="5">
        <f>SUM(F91:F124)</f>
        <v>42.629999999999995</v>
      </c>
      <c r="G125" s="5">
        <f>SUM(G91:G124)</f>
        <v>9.7299999999999986</v>
      </c>
      <c r="H125" s="5">
        <f t="shared" ref="H125" si="11">SUM(H91:H124)</f>
        <v>0</v>
      </c>
      <c r="I125" s="5">
        <f>SUM(I91:I124)</f>
        <v>32.9</v>
      </c>
    </row>
    <row r="126" spans="2:9" ht="15.75">
      <c r="B126" s="20"/>
      <c r="C126" s="29" t="s">
        <v>198</v>
      </c>
      <c r="D126" s="30"/>
      <c r="E126" s="30"/>
      <c r="F126" s="30"/>
      <c r="G126" s="30"/>
      <c r="H126" s="30"/>
      <c r="I126" s="31"/>
    </row>
    <row r="127" spans="2:9" ht="15.75">
      <c r="B127" s="20">
        <v>90</v>
      </c>
      <c r="C127" s="20" t="s">
        <v>194</v>
      </c>
      <c r="D127" s="4" t="s">
        <v>198</v>
      </c>
      <c r="E127" s="20">
        <v>5</v>
      </c>
      <c r="F127" s="5">
        <f t="shared" si="8"/>
        <v>1</v>
      </c>
      <c r="G127" s="5">
        <v>1</v>
      </c>
      <c r="H127" s="5"/>
      <c r="I127" s="5"/>
    </row>
    <row r="128" spans="2:9" ht="15.75">
      <c r="B128" s="29"/>
      <c r="C128" s="55"/>
      <c r="D128" s="55"/>
      <c r="E128" s="55"/>
      <c r="F128" s="55"/>
      <c r="G128" s="55"/>
      <c r="H128" s="55"/>
      <c r="I128" s="56"/>
    </row>
    <row r="129" spans="2:9" ht="15.75">
      <c r="B129" s="20">
        <v>91</v>
      </c>
      <c r="C129" s="20" t="s">
        <v>643</v>
      </c>
      <c r="D129" s="4" t="s">
        <v>644</v>
      </c>
      <c r="E129" s="20">
        <v>5</v>
      </c>
      <c r="F129" s="5">
        <v>0.2</v>
      </c>
      <c r="G129" s="5">
        <v>0.2</v>
      </c>
      <c r="H129" s="5"/>
      <c r="I129" s="5"/>
    </row>
    <row r="130" spans="2:9" ht="15.75">
      <c r="B130" s="20"/>
      <c r="C130" s="20"/>
      <c r="D130" s="4"/>
      <c r="E130" s="20"/>
      <c r="F130" s="5"/>
      <c r="G130" s="5"/>
      <c r="H130" s="5"/>
      <c r="I130" s="5"/>
    </row>
    <row r="131" spans="2:9" ht="15.75">
      <c r="B131" s="20"/>
      <c r="C131" s="20" t="s">
        <v>112</v>
      </c>
      <c r="D131" s="4"/>
      <c r="E131" s="20"/>
      <c r="F131" s="8">
        <f>G131+H131+I131</f>
        <v>43.83</v>
      </c>
      <c r="G131" s="18">
        <f>SUM(G125+G127+G129)</f>
        <v>10.929999999999998</v>
      </c>
      <c r="H131" s="8">
        <f>H125+H127</f>
        <v>0</v>
      </c>
      <c r="I131" s="18">
        <f t="shared" ref="I131" si="12">I125+I127</f>
        <v>32.9</v>
      </c>
    </row>
    <row r="132" spans="2:9" ht="15.75">
      <c r="B132" s="20"/>
      <c r="C132" s="29" t="s">
        <v>199</v>
      </c>
      <c r="D132" s="30"/>
      <c r="E132" s="30"/>
      <c r="F132" s="30"/>
      <c r="G132" s="30"/>
      <c r="H132" s="30"/>
      <c r="I132" s="31"/>
    </row>
    <row r="133" spans="2:9" ht="15.75">
      <c r="B133" s="20"/>
      <c r="C133" s="29" t="s">
        <v>200</v>
      </c>
      <c r="D133" s="30"/>
      <c r="E133" s="30"/>
      <c r="F133" s="30"/>
      <c r="G133" s="30"/>
      <c r="H133" s="30"/>
      <c r="I133" s="31"/>
    </row>
    <row r="134" spans="2:9" ht="15.75">
      <c r="B134" s="16">
        <v>92</v>
      </c>
      <c r="C134" s="16" t="s">
        <v>201</v>
      </c>
      <c r="D134" s="15" t="s">
        <v>124</v>
      </c>
      <c r="E134" s="16">
        <v>5</v>
      </c>
      <c r="F134" s="17">
        <f>SUM(G134+H134+I134)</f>
        <v>6.85</v>
      </c>
      <c r="G134" s="17">
        <v>3.75</v>
      </c>
      <c r="H134" s="17"/>
      <c r="I134" s="17">
        <v>3.1</v>
      </c>
    </row>
    <row r="135" spans="2:9" ht="15.75">
      <c r="B135" s="16">
        <v>93</v>
      </c>
      <c r="C135" s="16" t="s">
        <v>202</v>
      </c>
      <c r="D135" s="15" t="s">
        <v>211</v>
      </c>
      <c r="E135" s="16">
        <v>5</v>
      </c>
      <c r="F135" s="17">
        <f t="shared" si="8"/>
        <v>0.5</v>
      </c>
      <c r="G135" s="17"/>
      <c r="H135" s="17"/>
      <c r="I135" s="17">
        <v>0.5</v>
      </c>
    </row>
    <row r="136" spans="2:9" ht="15.75">
      <c r="B136" s="16">
        <v>94</v>
      </c>
      <c r="C136" s="16" t="s">
        <v>203</v>
      </c>
      <c r="D136" s="15" t="s">
        <v>212</v>
      </c>
      <c r="E136" s="16">
        <v>5</v>
      </c>
      <c r="F136" s="17">
        <f t="shared" si="8"/>
        <v>1.25</v>
      </c>
      <c r="G136" s="17"/>
      <c r="H136" s="17"/>
      <c r="I136" s="17">
        <v>1.25</v>
      </c>
    </row>
    <row r="137" spans="2:9" ht="15.75">
      <c r="B137" s="16">
        <v>95</v>
      </c>
      <c r="C137" s="16" t="s">
        <v>204</v>
      </c>
      <c r="D137" s="15" t="s">
        <v>96</v>
      </c>
      <c r="E137" s="16">
        <v>5</v>
      </c>
      <c r="F137" s="17">
        <f t="shared" si="8"/>
        <v>1.5</v>
      </c>
      <c r="G137" s="17"/>
      <c r="H137" s="17"/>
      <c r="I137" s="17">
        <v>1.5</v>
      </c>
    </row>
    <row r="138" spans="2:9" ht="15.75">
      <c r="B138" s="16"/>
      <c r="C138" s="16" t="s">
        <v>19</v>
      </c>
      <c r="D138" s="15"/>
      <c r="E138" s="16"/>
      <c r="F138" s="17">
        <f t="shared" si="8"/>
        <v>10.1</v>
      </c>
      <c r="G138" s="17">
        <f>SUM(G134:G137)</f>
        <v>3.75</v>
      </c>
      <c r="H138" s="17">
        <f t="shared" ref="H138:I138" si="13">SUM(H134:H137)</f>
        <v>0</v>
      </c>
      <c r="I138" s="17">
        <f t="shared" si="13"/>
        <v>6.35</v>
      </c>
    </row>
    <row r="139" spans="2:9" ht="15.75">
      <c r="B139" s="16"/>
      <c r="C139" s="35" t="s">
        <v>213</v>
      </c>
      <c r="D139" s="36"/>
      <c r="E139" s="36"/>
      <c r="F139" s="36"/>
      <c r="G139" s="36"/>
      <c r="H139" s="36"/>
      <c r="I139" s="37"/>
    </row>
    <row r="140" spans="2:9" ht="15.75">
      <c r="B140" s="16">
        <v>96</v>
      </c>
      <c r="C140" s="16" t="s">
        <v>205</v>
      </c>
      <c r="D140" s="15" t="s">
        <v>84</v>
      </c>
      <c r="E140" s="16">
        <v>5</v>
      </c>
      <c r="F140" s="17">
        <f t="shared" si="8"/>
        <v>4.25</v>
      </c>
      <c r="G140" s="17"/>
      <c r="H140" s="17"/>
      <c r="I140" s="17">
        <v>4.25</v>
      </c>
    </row>
    <row r="141" spans="2:9" ht="15.75">
      <c r="B141" s="16"/>
      <c r="C141" s="35" t="s">
        <v>214</v>
      </c>
      <c r="D141" s="36"/>
      <c r="E141" s="36"/>
      <c r="F141" s="36"/>
      <c r="G141" s="36"/>
      <c r="H141" s="36"/>
      <c r="I141" s="37"/>
    </row>
    <row r="142" spans="2:9" ht="15.75">
      <c r="B142" s="16">
        <v>94</v>
      </c>
      <c r="C142" s="16" t="s">
        <v>206</v>
      </c>
      <c r="D142" s="15" t="s">
        <v>215</v>
      </c>
      <c r="E142" s="16">
        <v>5</v>
      </c>
      <c r="F142" s="17">
        <f t="shared" si="8"/>
        <v>0.3</v>
      </c>
      <c r="G142" s="17"/>
      <c r="H142" s="17"/>
      <c r="I142" s="17">
        <v>0.3</v>
      </c>
    </row>
    <row r="143" spans="2:9" ht="15.75">
      <c r="B143" s="16"/>
      <c r="C143" s="35" t="s">
        <v>216</v>
      </c>
      <c r="D143" s="36"/>
      <c r="E143" s="36"/>
      <c r="F143" s="36"/>
      <c r="G143" s="36"/>
      <c r="H143" s="36"/>
      <c r="I143" s="37"/>
    </row>
    <row r="144" spans="2:9" ht="15.75">
      <c r="B144" s="16">
        <v>98</v>
      </c>
      <c r="C144" s="16" t="s">
        <v>207</v>
      </c>
      <c r="D144" s="15" t="s">
        <v>84</v>
      </c>
      <c r="E144" s="16">
        <v>5</v>
      </c>
      <c r="F144" s="17">
        <f t="shared" si="8"/>
        <v>0.3</v>
      </c>
      <c r="G144" s="17"/>
      <c r="H144" s="17"/>
      <c r="I144" s="17">
        <v>0.3</v>
      </c>
    </row>
    <row r="145" spans="2:9" ht="15.75">
      <c r="B145" s="16">
        <v>99</v>
      </c>
      <c r="C145" s="16" t="s">
        <v>208</v>
      </c>
      <c r="D145" s="21" t="s">
        <v>109</v>
      </c>
      <c r="E145" s="11">
        <v>5</v>
      </c>
      <c r="F145" s="18">
        <f t="shared" si="8"/>
        <v>0.5</v>
      </c>
      <c r="G145" s="18">
        <v>0.4</v>
      </c>
      <c r="H145" s="18"/>
      <c r="I145" s="18">
        <v>0.1</v>
      </c>
    </row>
    <row r="146" spans="2:9" ht="15.75">
      <c r="B146" s="16">
        <v>100</v>
      </c>
      <c r="C146" s="16" t="s">
        <v>209</v>
      </c>
      <c r="D146" s="15" t="s">
        <v>69</v>
      </c>
      <c r="E146" s="16">
        <v>5</v>
      </c>
      <c r="F146" s="17">
        <f t="shared" si="8"/>
        <v>0.3</v>
      </c>
      <c r="G146" s="17"/>
      <c r="H146" s="17"/>
      <c r="I146" s="17">
        <v>0.3</v>
      </c>
    </row>
    <row r="147" spans="2:9" ht="15.75">
      <c r="B147" s="16">
        <v>101</v>
      </c>
      <c r="C147" s="16" t="s">
        <v>210</v>
      </c>
      <c r="D147" s="15" t="s">
        <v>157</v>
      </c>
      <c r="E147" s="16">
        <v>5</v>
      </c>
      <c r="F147" s="17">
        <f t="shared" si="8"/>
        <v>0.3</v>
      </c>
      <c r="G147" s="17"/>
      <c r="H147" s="17"/>
      <c r="I147" s="17">
        <v>0.3</v>
      </c>
    </row>
    <row r="148" spans="2:9" ht="15.75">
      <c r="B148" s="16">
        <v>102</v>
      </c>
      <c r="C148" s="16" t="s">
        <v>217</v>
      </c>
      <c r="D148" s="15" t="s">
        <v>215</v>
      </c>
      <c r="E148" s="16">
        <v>5</v>
      </c>
      <c r="F148" s="17">
        <f t="shared" si="8"/>
        <v>0.6</v>
      </c>
      <c r="G148" s="17"/>
      <c r="H148" s="17"/>
      <c r="I148" s="17">
        <v>0.6</v>
      </c>
    </row>
    <row r="149" spans="2:9" ht="15.75">
      <c r="B149" s="16">
        <v>103</v>
      </c>
      <c r="C149" s="16" t="s">
        <v>218</v>
      </c>
      <c r="D149" s="15" t="s">
        <v>221</v>
      </c>
      <c r="E149" s="16">
        <v>5</v>
      </c>
      <c r="F149" s="17">
        <f t="shared" si="8"/>
        <v>0.6</v>
      </c>
      <c r="G149" s="17"/>
      <c r="H149" s="17"/>
      <c r="I149" s="17">
        <v>0.6</v>
      </c>
    </row>
    <row r="150" spans="2:9" ht="15.75">
      <c r="B150" s="16">
        <v>104</v>
      </c>
      <c r="C150" s="16" t="s">
        <v>219</v>
      </c>
      <c r="D150" s="15" t="s">
        <v>222</v>
      </c>
      <c r="E150" s="16">
        <v>5</v>
      </c>
      <c r="F150" s="17">
        <f t="shared" si="8"/>
        <v>0.30000000000000004</v>
      </c>
      <c r="G150" s="17"/>
      <c r="H150" s="17">
        <v>0.17</v>
      </c>
      <c r="I150" s="17">
        <v>0.13</v>
      </c>
    </row>
    <row r="151" spans="2:9" ht="15.75">
      <c r="B151" s="16">
        <v>105</v>
      </c>
      <c r="C151" s="16" t="s">
        <v>220</v>
      </c>
      <c r="D151" s="15" t="s">
        <v>212</v>
      </c>
      <c r="E151" s="16">
        <v>5</v>
      </c>
      <c r="F151" s="17">
        <f t="shared" si="8"/>
        <v>0.55000000000000004</v>
      </c>
      <c r="G151" s="17"/>
      <c r="H151" s="17"/>
      <c r="I151" s="17">
        <v>0.55000000000000004</v>
      </c>
    </row>
    <row r="152" spans="2:9" ht="31.5">
      <c r="B152" s="16">
        <v>106</v>
      </c>
      <c r="C152" s="16" t="s">
        <v>645</v>
      </c>
      <c r="D152" s="22" t="s">
        <v>648</v>
      </c>
      <c r="E152" s="16">
        <v>5</v>
      </c>
      <c r="F152" s="17">
        <v>0.1</v>
      </c>
      <c r="G152" s="17"/>
      <c r="H152" s="17"/>
      <c r="I152" s="17">
        <v>0.1</v>
      </c>
    </row>
    <row r="153" spans="2:9" ht="31.5">
      <c r="B153" s="16">
        <v>107</v>
      </c>
      <c r="C153" s="16" t="s">
        <v>646</v>
      </c>
      <c r="D153" s="22" t="s">
        <v>649</v>
      </c>
      <c r="E153" s="16">
        <v>5</v>
      </c>
      <c r="F153" s="17">
        <v>0.5</v>
      </c>
      <c r="G153" s="17"/>
      <c r="H153" s="17"/>
      <c r="I153" s="17">
        <v>0.5</v>
      </c>
    </row>
    <row r="154" spans="2:9" ht="15.75">
      <c r="B154" s="16">
        <v>108</v>
      </c>
      <c r="C154" s="16" t="s">
        <v>647</v>
      </c>
      <c r="D154" s="15" t="s">
        <v>650</v>
      </c>
      <c r="E154" s="16">
        <v>5</v>
      </c>
      <c r="F154" s="17">
        <v>0.9</v>
      </c>
      <c r="G154" s="17"/>
      <c r="H154" s="17"/>
      <c r="I154" s="17" t="s">
        <v>651</v>
      </c>
    </row>
    <row r="155" spans="2:9" ht="31.5">
      <c r="B155" s="16">
        <v>109</v>
      </c>
      <c r="C155" s="16" t="s">
        <v>660</v>
      </c>
      <c r="D155" s="22" t="s">
        <v>664</v>
      </c>
      <c r="E155" s="16"/>
      <c r="F155" s="17">
        <v>0.6</v>
      </c>
      <c r="G155" s="17"/>
      <c r="H155" s="17"/>
      <c r="I155" s="17">
        <v>0.6</v>
      </c>
    </row>
    <row r="156" spans="2:9" ht="15.75">
      <c r="B156" s="16">
        <v>110</v>
      </c>
      <c r="C156" s="16" t="s">
        <v>661</v>
      </c>
      <c r="D156" s="15" t="s">
        <v>665</v>
      </c>
      <c r="E156" s="16"/>
      <c r="F156" s="17">
        <v>0.7</v>
      </c>
      <c r="G156" s="17"/>
      <c r="H156" s="17"/>
      <c r="I156" s="17">
        <v>0.7</v>
      </c>
    </row>
    <row r="157" spans="2:9" ht="15.75">
      <c r="B157" s="16"/>
      <c r="C157" s="35" t="s">
        <v>200</v>
      </c>
      <c r="D157" s="36"/>
      <c r="E157" s="36"/>
      <c r="F157" s="36"/>
      <c r="G157" s="36"/>
      <c r="H157" s="36"/>
      <c r="I157" s="37"/>
    </row>
    <row r="158" spans="2:9" ht="15.75">
      <c r="B158" s="16">
        <v>111</v>
      </c>
      <c r="C158" s="16" t="s">
        <v>662</v>
      </c>
      <c r="D158" s="15" t="s">
        <v>666</v>
      </c>
      <c r="E158" s="16"/>
      <c r="F158" s="17">
        <v>0.98</v>
      </c>
      <c r="G158" s="17"/>
      <c r="H158" s="17"/>
      <c r="I158" s="17">
        <v>0.98</v>
      </c>
    </row>
    <row r="159" spans="2:9" ht="15.75">
      <c r="B159" s="16">
        <v>112</v>
      </c>
      <c r="C159" s="16" t="s">
        <v>663</v>
      </c>
      <c r="D159" s="15" t="s">
        <v>667</v>
      </c>
      <c r="E159" s="16"/>
      <c r="F159" s="17">
        <v>0.6</v>
      </c>
      <c r="G159" s="17"/>
      <c r="H159" s="17"/>
      <c r="I159" s="17">
        <v>0.6</v>
      </c>
    </row>
    <row r="160" spans="2:9" ht="15.75">
      <c r="B160" s="16"/>
      <c r="C160" s="16" t="s">
        <v>19</v>
      </c>
      <c r="D160" s="15"/>
      <c r="E160" s="16"/>
      <c r="F160" s="17">
        <f>SUM(G160+H160+I160)</f>
        <v>10.68</v>
      </c>
      <c r="G160" s="17">
        <f>SUM(G138:G151)</f>
        <v>4.1500000000000004</v>
      </c>
      <c r="H160" s="17">
        <f t="shared" ref="H160" si="14">SUM(H144:H151)</f>
        <v>0.17</v>
      </c>
      <c r="I160" s="17">
        <f>SUM(I144:I159)</f>
        <v>6.3599999999999994</v>
      </c>
    </row>
    <row r="161" spans="2:9" ht="15.75">
      <c r="B161" s="16"/>
      <c r="C161" s="16" t="s">
        <v>112</v>
      </c>
      <c r="D161" s="15"/>
      <c r="E161" s="16"/>
      <c r="F161" s="18">
        <f t="shared" si="8"/>
        <v>21.58</v>
      </c>
      <c r="G161" s="18">
        <f>G138+G140+G142+G145</f>
        <v>4.1500000000000004</v>
      </c>
      <c r="H161" s="18">
        <f>H138+H140+H142+H160</f>
        <v>0.17</v>
      </c>
      <c r="I161" s="18">
        <f>I138+I140+I142+I160</f>
        <v>17.259999999999998</v>
      </c>
    </row>
    <row r="162" spans="2:9" ht="15.75">
      <c r="B162" s="20"/>
      <c r="C162" s="29" t="s">
        <v>223</v>
      </c>
      <c r="D162" s="30"/>
      <c r="E162" s="30"/>
      <c r="F162" s="30"/>
      <c r="G162" s="30"/>
      <c r="H162" s="30"/>
      <c r="I162" s="31"/>
    </row>
    <row r="163" spans="2:9" ht="15.75">
      <c r="B163" s="20"/>
      <c r="C163" s="29" t="s">
        <v>224</v>
      </c>
      <c r="D163" s="30"/>
      <c r="E163" s="30"/>
      <c r="F163" s="30"/>
      <c r="G163" s="30"/>
      <c r="H163" s="30"/>
      <c r="I163" s="31"/>
    </row>
    <row r="164" spans="2:9" ht="15.75">
      <c r="B164" s="20">
        <v>113</v>
      </c>
      <c r="C164" s="20" t="s">
        <v>225</v>
      </c>
      <c r="D164" s="4" t="s">
        <v>234</v>
      </c>
      <c r="E164" s="20">
        <v>5</v>
      </c>
      <c r="F164" s="5">
        <f t="shared" si="8"/>
        <v>1</v>
      </c>
      <c r="G164" s="5"/>
      <c r="H164" s="5"/>
      <c r="I164" s="5">
        <v>1</v>
      </c>
    </row>
    <row r="165" spans="2:9" ht="15.75">
      <c r="B165" s="20">
        <v>114</v>
      </c>
      <c r="C165" s="20" t="s">
        <v>226</v>
      </c>
      <c r="D165" s="4" t="s">
        <v>235</v>
      </c>
      <c r="E165" s="20">
        <v>5</v>
      </c>
      <c r="F165" s="5">
        <f t="shared" si="8"/>
        <v>0.75</v>
      </c>
      <c r="G165" s="5"/>
      <c r="H165" s="5"/>
      <c r="I165" s="5">
        <v>0.75</v>
      </c>
    </row>
    <row r="166" spans="2:9" ht="15.75">
      <c r="B166" s="20">
        <v>115</v>
      </c>
      <c r="C166" s="20" t="s">
        <v>227</v>
      </c>
      <c r="D166" s="4" t="s">
        <v>96</v>
      </c>
      <c r="E166" s="20">
        <v>5</v>
      </c>
      <c r="F166" s="5">
        <f t="shared" si="8"/>
        <v>0.5</v>
      </c>
      <c r="G166" s="5"/>
      <c r="H166" s="5"/>
      <c r="I166" s="5">
        <v>0.5</v>
      </c>
    </row>
    <row r="167" spans="2:9" ht="15.75">
      <c r="B167" s="20">
        <v>116</v>
      </c>
      <c r="C167" s="20" t="s">
        <v>228</v>
      </c>
      <c r="D167" s="4" t="s">
        <v>127</v>
      </c>
      <c r="E167" s="20">
        <v>5</v>
      </c>
      <c r="F167" s="5">
        <f t="shared" si="8"/>
        <v>0.7</v>
      </c>
      <c r="G167" s="5"/>
      <c r="H167" s="5"/>
      <c r="I167" s="5">
        <v>0.7</v>
      </c>
    </row>
    <row r="168" spans="2:9" ht="15.75">
      <c r="B168" s="20">
        <v>117</v>
      </c>
      <c r="C168" s="20" t="s">
        <v>229</v>
      </c>
      <c r="D168" s="4" t="s">
        <v>236</v>
      </c>
      <c r="E168" s="20">
        <v>5</v>
      </c>
      <c r="F168" s="5">
        <f t="shared" si="8"/>
        <v>0.7</v>
      </c>
      <c r="G168" s="5"/>
      <c r="H168" s="5"/>
      <c r="I168" s="5">
        <v>0.7</v>
      </c>
    </row>
    <row r="169" spans="2:9" ht="15.75">
      <c r="B169" s="20">
        <v>118</v>
      </c>
      <c r="C169" s="20" t="s">
        <v>230</v>
      </c>
      <c r="D169" s="4" t="s">
        <v>237</v>
      </c>
      <c r="E169" s="20">
        <v>5</v>
      </c>
      <c r="F169" s="5">
        <f t="shared" ref="F169:F237" si="15">G169+H169+I169</f>
        <v>1.5</v>
      </c>
      <c r="G169" s="5"/>
      <c r="H169" s="5"/>
      <c r="I169" s="5">
        <v>1.5</v>
      </c>
    </row>
    <row r="170" spans="2:9" ht="15.75">
      <c r="B170" s="20">
        <v>119</v>
      </c>
      <c r="C170" s="20" t="s">
        <v>231</v>
      </c>
      <c r="D170" s="4" t="s">
        <v>124</v>
      </c>
      <c r="E170" s="20">
        <v>5</v>
      </c>
      <c r="F170" s="5">
        <f t="shared" si="15"/>
        <v>1.5</v>
      </c>
      <c r="G170" s="5">
        <v>0.4</v>
      </c>
      <c r="H170" s="5"/>
      <c r="I170" s="5">
        <v>1.1000000000000001</v>
      </c>
    </row>
    <row r="171" spans="2:9" ht="15.75">
      <c r="B171" s="20">
        <v>120</v>
      </c>
      <c r="C171" s="20" t="s">
        <v>232</v>
      </c>
      <c r="D171" s="4" t="s">
        <v>212</v>
      </c>
      <c r="E171" s="20">
        <v>5</v>
      </c>
      <c r="F171" s="5">
        <f t="shared" si="15"/>
        <v>0.3</v>
      </c>
      <c r="G171" s="5">
        <v>0.3</v>
      </c>
      <c r="H171" s="5"/>
      <c r="I171" s="5"/>
    </row>
    <row r="172" spans="2:9" ht="15.75">
      <c r="B172" s="20">
        <v>121</v>
      </c>
      <c r="C172" s="20" t="s">
        <v>233</v>
      </c>
      <c r="D172" s="4" t="s">
        <v>65</v>
      </c>
      <c r="E172" s="20">
        <v>5</v>
      </c>
      <c r="F172" s="5">
        <f t="shared" si="15"/>
        <v>1.4</v>
      </c>
      <c r="G172" s="5">
        <v>1.4</v>
      </c>
      <c r="H172" s="5"/>
      <c r="I172" s="5"/>
    </row>
    <row r="173" spans="2:9" ht="15.75">
      <c r="B173" s="20">
        <v>122</v>
      </c>
      <c r="C173" s="20" t="s">
        <v>238</v>
      </c>
      <c r="D173" s="4" t="s">
        <v>221</v>
      </c>
      <c r="E173" s="20">
        <v>5</v>
      </c>
      <c r="F173" s="5">
        <f t="shared" si="15"/>
        <v>1.65</v>
      </c>
      <c r="G173" s="5"/>
      <c r="H173" s="5"/>
      <c r="I173" s="5">
        <v>1.65</v>
      </c>
    </row>
    <row r="174" spans="2:9" ht="15.75">
      <c r="B174" s="20">
        <v>123</v>
      </c>
      <c r="C174" s="20" t="s">
        <v>239</v>
      </c>
      <c r="D174" s="4" t="s">
        <v>248</v>
      </c>
      <c r="E174" s="20">
        <v>5</v>
      </c>
      <c r="F174" s="5">
        <f t="shared" si="15"/>
        <v>1</v>
      </c>
      <c r="G174" s="5">
        <v>1</v>
      </c>
      <c r="H174" s="5"/>
      <c r="I174" s="5"/>
    </row>
    <row r="175" spans="2:9" ht="15.75">
      <c r="B175" s="20">
        <v>124</v>
      </c>
      <c r="C175" s="20" t="s">
        <v>240</v>
      </c>
      <c r="D175" s="4" t="s">
        <v>94</v>
      </c>
      <c r="E175" s="20">
        <v>5</v>
      </c>
      <c r="F175" s="5">
        <f t="shared" si="15"/>
        <v>1</v>
      </c>
      <c r="G175" s="5"/>
      <c r="H175" s="5"/>
      <c r="I175" s="5">
        <v>1</v>
      </c>
    </row>
    <row r="176" spans="2:9" ht="15.75">
      <c r="B176" s="20">
        <v>125</v>
      </c>
      <c r="C176" s="20" t="s">
        <v>241</v>
      </c>
      <c r="D176" s="4" t="s">
        <v>249</v>
      </c>
      <c r="E176" s="20">
        <v>5</v>
      </c>
      <c r="F176" s="5">
        <f t="shared" si="15"/>
        <v>0.7</v>
      </c>
      <c r="G176" s="5"/>
      <c r="H176" s="5"/>
      <c r="I176" s="5">
        <v>0.7</v>
      </c>
    </row>
    <row r="177" spans="2:9" ht="15.75">
      <c r="B177" s="20">
        <v>126</v>
      </c>
      <c r="C177" s="20" t="s">
        <v>242</v>
      </c>
      <c r="D177" s="4" t="s">
        <v>60</v>
      </c>
      <c r="E177" s="20">
        <v>5</v>
      </c>
      <c r="F177" s="5">
        <f t="shared" si="15"/>
        <v>0.4</v>
      </c>
      <c r="G177" s="5"/>
      <c r="H177" s="5"/>
      <c r="I177" s="5">
        <v>0.4</v>
      </c>
    </row>
    <row r="178" spans="2:9" ht="15.75">
      <c r="B178" s="20">
        <v>127</v>
      </c>
      <c r="C178" s="20" t="s">
        <v>243</v>
      </c>
      <c r="D178" s="4" t="s">
        <v>61</v>
      </c>
      <c r="E178" s="20">
        <v>5</v>
      </c>
      <c r="F178" s="5">
        <f t="shared" si="15"/>
        <v>0.4</v>
      </c>
      <c r="G178" s="5"/>
      <c r="H178" s="5"/>
      <c r="I178" s="5">
        <v>0.4</v>
      </c>
    </row>
    <row r="179" spans="2:9" ht="15.75">
      <c r="B179" s="20">
        <v>128</v>
      </c>
      <c r="C179" s="20" t="s">
        <v>244</v>
      </c>
      <c r="D179" s="4" t="s">
        <v>250</v>
      </c>
      <c r="E179" s="20">
        <v>5</v>
      </c>
      <c r="F179" s="5">
        <f t="shared" si="15"/>
        <v>0.4</v>
      </c>
      <c r="G179" s="5"/>
      <c r="H179" s="5"/>
      <c r="I179" s="5">
        <v>0.4</v>
      </c>
    </row>
    <row r="180" spans="2:9" ht="15.75">
      <c r="B180" s="20">
        <v>129</v>
      </c>
      <c r="C180" s="20" t="s">
        <v>245</v>
      </c>
      <c r="D180" s="4" t="s">
        <v>157</v>
      </c>
      <c r="E180" s="20">
        <v>5</v>
      </c>
      <c r="F180" s="5">
        <f t="shared" si="15"/>
        <v>0.6</v>
      </c>
      <c r="G180" s="5"/>
      <c r="H180" s="5"/>
      <c r="I180" s="5">
        <v>0.6</v>
      </c>
    </row>
    <row r="181" spans="2:9" ht="15.75">
      <c r="B181" s="20">
        <v>130</v>
      </c>
      <c r="C181" s="20" t="s">
        <v>246</v>
      </c>
      <c r="D181" s="4" t="s">
        <v>251</v>
      </c>
      <c r="E181" s="20">
        <v>5</v>
      </c>
      <c r="F181" s="5">
        <f t="shared" si="15"/>
        <v>0.5</v>
      </c>
      <c r="G181" s="5"/>
      <c r="H181" s="5"/>
      <c r="I181" s="5">
        <v>0.5</v>
      </c>
    </row>
    <row r="182" spans="2:9" ht="15.75">
      <c r="B182" s="20">
        <v>131</v>
      </c>
      <c r="C182" s="20" t="s">
        <v>247</v>
      </c>
      <c r="D182" s="4" t="s">
        <v>252</v>
      </c>
      <c r="E182" s="20">
        <v>5</v>
      </c>
      <c r="F182" s="5">
        <f t="shared" si="15"/>
        <v>0.45</v>
      </c>
      <c r="G182" s="5"/>
      <c r="H182" s="5"/>
      <c r="I182" s="5">
        <v>0.45</v>
      </c>
    </row>
    <row r="183" spans="2:9" ht="15.75">
      <c r="B183" s="20"/>
      <c r="C183" s="20" t="s">
        <v>19</v>
      </c>
      <c r="D183" s="4"/>
      <c r="E183" s="20"/>
      <c r="F183" s="5">
        <f t="shared" si="15"/>
        <v>15.45</v>
      </c>
      <c r="G183" s="5">
        <f>SUM(G164:G182)</f>
        <v>3.0999999999999996</v>
      </c>
      <c r="H183" s="5">
        <f t="shared" ref="H183:I183" si="16">SUM(H164:H182)</f>
        <v>0</v>
      </c>
      <c r="I183" s="5">
        <f t="shared" si="16"/>
        <v>12.35</v>
      </c>
    </row>
    <row r="184" spans="2:9" ht="15.75" customHeight="1">
      <c r="B184" s="20"/>
      <c r="C184" s="29" t="s">
        <v>253</v>
      </c>
      <c r="D184" s="30"/>
      <c r="E184" s="30"/>
      <c r="F184" s="30"/>
      <c r="G184" s="30"/>
      <c r="H184" s="30"/>
      <c r="I184" s="31"/>
    </row>
    <row r="185" spans="2:9" ht="15.75">
      <c r="B185" s="16">
        <v>132</v>
      </c>
      <c r="C185" s="16" t="s">
        <v>254</v>
      </c>
      <c r="D185" s="15" t="s">
        <v>253</v>
      </c>
      <c r="E185" s="16">
        <v>5</v>
      </c>
      <c r="F185" s="17">
        <f t="shared" si="15"/>
        <v>2.6</v>
      </c>
      <c r="G185" s="17">
        <v>1.6</v>
      </c>
      <c r="H185" s="17"/>
      <c r="I185" s="17">
        <v>1</v>
      </c>
    </row>
    <row r="186" spans="2:9" ht="15.75">
      <c r="B186" s="26"/>
      <c r="C186" s="35" t="s">
        <v>255</v>
      </c>
      <c r="D186" s="36"/>
      <c r="E186" s="36"/>
      <c r="F186" s="36"/>
      <c r="G186" s="36"/>
      <c r="H186" s="36"/>
      <c r="I186" s="37"/>
    </row>
    <row r="187" spans="2:9" ht="15.75">
      <c r="B187" s="16">
        <v>133</v>
      </c>
      <c r="C187" s="16" t="s">
        <v>256</v>
      </c>
      <c r="D187" s="15" t="s">
        <v>255</v>
      </c>
      <c r="E187" s="16">
        <v>5</v>
      </c>
      <c r="F187" s="17">
        <f t="shared" si="15"/>
        <v>3.5</v>
      </c>
      <c r="G187" s="17"/>
      <c r="H187" s="17"/>
      <c r="I187" s="17">
        <v>3.5</v>
      </c>
    </row>
    <row r="188" spans="2:9" ht="15.75">
      <c r="B188" s="15"/>
      <c r="C188" s="16" t="s">
        <v>112</v>
      </c>
      <c r="D188" s="15"/>
      <c r="E188" s="16"/>
      <c r="F188" s="18">
        <f t="shared" si="15"/>
        <v>21.55</v>
      </c>
      <c r="G188" s="18">
        <f>G183+G185+G187</f>
        <v>4.6999999999999993</v>
      </c>
      <c r="H188" s="18">
        <f t="shared" ref="H188:I188" si="17">H183+H185+H187</f>
        <v>0</v>
      </c>
      <c r="I188" s="18">
        <f t="shared" si="17"/>
        <v>16.850000000000001</v>
      </c>
    </row>
    <row r="189" spans="2:9" ht="15.75">
      <c r="B189" s="4"/>
      <c r="C189" s="29" t="s">
        <v>257</v>
      </c>
      <c r="D189" s="30"/>
      <c r="E189" s="30"/>
      <c r="F189" s="30"/>
      <c r="G189" s="30"/>
      <c r="H189" s="30"/>
      <c r="I189" s="31"/>
    </row>
    <row r="190" spans="2:9" ht="15.75">
      <c r="B190" s="4"/>
      <c r="C190" s="29" t="s">
        <v>258</v>
      </c>
      <c r="D190" s="30"/>
      <c r="E190" s="30"/>
      <c r="F190" s="30"/>
      <c r="G190" s="30"/>
      <c r="H190" s="30"/>
      <c r="I190" s="31"/>
    </row>
    <row r="191" spans="2:9" ht="15.75">
      <c r="B191" s="16">
        <v>134</v>
      </c>
      <c r="C191" s="16" t="s">
        <v>259</v>
      </c>
      <c r="D191" s="15" t="s">
        <v>260</v>
      </c>
      <c r="E191" s="16">
        <v>4</v>
      </c>
      <c r="F191" s="17">
        <f t="shared" si="15"/>
        <v>1.8</v>
      </c>
      <c r="G191" s="17"/>
      <c r="H191" s="18"/>
      <c r="I191" s="17">
        <v>1.8</v>
      </c>
    </row>
    <row r="192" spans="2:9" ht="15.75">
      <c r="B192" s="16">
        <v>135</v>
      </c>
      <c r="C192" s="16" t="s">
        <v>261</v>
      </c>
      <c r="D192" s="15" t="s">
        <v>281</v>
      </c>
      <c r="E192" s="16">
        <v>4</v>
      </c>
      <c r="F192" s="17">
        <f t="shared" si="15"/>
        <v>1</v>
      </c>
      <c r="G192" s="17"/>
      <c r="H192" s="17">
        <v>0.56000000000000005</v>
      </c>
      <c r="I192" s="17">
        <v>0.44</v>
      </c>
    </row>
    <row r="193" spans="2:15" ht="15.75">
      <c r="B193" s="16">
        <v>136</v>
      </c>
      <c r="C193" s="16" t="s">
        <v>262</v>
      </c>
      <c r="D193" s="15" t="s">
        <v>282</v>
      </c>
      <c r="E193" s="16">
        <v>4</v>
      </c>
      <c r="F193" s="17">
        <f t="shared" si="15"/>
        <v>0.8</v>
      </c>
      <c r="G193" s="17"/>
      <c r="H193" s="17"/>
      <c r="I193" s="17">
        <v>0.8</v>
      </c>
    </row>
    <row r="194" spans="2:15" ht="15.75">
      <c r="B194" s="16">
        <v>137</v>
      </c>
      <c r="C194" s="16" t="s">
        <v>263</v>
      </c>
      <c r="D194" s="15" t="s">
        <v>283</v>
      </c>
      <c r="E194" s="16">
        <v>4</v>
      </c>
      <c r="F194" s="17">
        <f t="shared" si="15"/>
        <v>1.7</v>
      </c>
      <c r="G194" s="17"/>
      <c r="H194" s="17">
        <v>0.3</v>
      </c>
      <c r="I194" s="17">
        <v>1.4</v>
      </c>
    </row>
    <row r="195" spans="2:15" ht="15.75">
      <c r="B195" s="16">
        <v>138</v>
      </c>
      <c r="C195" s="16" t="s">
        <v>264</v>
      </c>
      <c r="D195" s="15" t="s">
        <v>284</v>
      </c>
      <c r="E195" s="16">
        <v>4</v>
      </c>
      <c r="F195" s="17">
        <f t="shared" si="15"/>
        <v>0.45</v>
      </c>
      <c r="G195" s="17"/>
      <c r="H195" s="17"/>
      <c r="I195" s="17">
        <v>0.45</v>
      </c>
    </row>
    <row r="196" spans="2:15" ht="15.75">
      <c r="B196" s="16">
        <v>139</v>
      </c>
      <c r="C196" s="16" t="s">
        <v>265</v>
      </c>
      <c r="D196" s="15" t="s">
        <v>285</v>
      </c>
      <c r="E196" s="16">
        <v>4</v>
      </c>
      <c r="F196" s="17">
        <f t="shared" si="15"/>
        <v>0.45</v>
      </c>
      <c r="G196" s="17"/>
      <c r="H196" s="17"/>
      <c r="I196" s="17">
        <v>0.45</v>
      </c>
    </row>
    <row r="197" spans="2:15" ht="15.75">
      <c r="B197" s="16">
        <v>140</v>
      </c>
      <c r="C197" s="16" t="s">
        <v>266</v>
      </c>
      <c r="D197" s="15" t="s">
        <v>286</v>
      </c>
      <c r="E197" s="16">
        <v>4</v>
      </c>
      <c r="F197" s="17">
        <f t="shared" si="15"/>
        <v>1.4</v>
      </c>
      <c r="G197" s="17"/>
      <c r="H197" s="17"/>
      <c r="I197" s="17">
        <v>1.4</v>
      </c>
    </row>
    <row r="198" spans="2:15" ht="15.75">
      <c r="B198" s="16">
        <v>141</v>
      </c>
      <c r="C198" s="16" t="s">
        <v>267</v>
      </c>
      <c r="D198" s="15" t="s">
        <v>60</v>
      </c>
      <c r="E198" s="16">
        <v>4</v>
      </c>
      <c r="F198" s="17">
        <f t="shared" si="15"/>
        <v>1.65</v>
      </c>
      <c r="G198" s="17"/>
      <c r="H198" s="17">
        <v>7.4999999999999997E-2</v>
      </c>
      <c r="I198" s="17">
        <v>1.575</v>
      </c>
      <c r="O198">
        <f>K198-M198</f>
        <v>0</v>
      </c>
    </row>
    <row r="199" spans="2:15" ht="15.75">
      <c r="B199" s="16">
        <v>142</v>
      </c>
      <c r="C199" s="16" t="s">
        <v>268</v>
      </c>
      <c r="D199" s="15" t="s">
        <v>109</v>
      </c>
      <c r="E199" s="16">
        <v>4</v>
      </c>
      <c r="F199" s="17">
        <f t="shared" si="15"/>
        <v>0.9</v>
      </c>
      <c r="G199" s="17"/>
      <c r="H199" s="17">
        <v>0.1</v>
      </c>
      <c r="I199" s="17">
        <v>0.8</v>
      </c>
    </row>
    <row r="200" spans="2:15" ht="15.75">
      <c r="B200" s="16">
        <v>143</v>
      </c>
      <c r="C200" s="16" t="s">
        <v>269</v>
      </c>
      <c r="D200" s="15" t="s">
        <v>287</v>
      </c>
      <c r="E200" s="16">
        <v>4</v>
      </c>
      <c r="F200" s="17">
        <f t="shared" si="15"/>
        <v>1.6</v>
      </c>
      <c r="G200" s="17"/>
      <c r="H200" s="17"/>
      <c r="I200" s="17">
        <v>1.6</v>
      </c>
    </row>
    <row r="201" spans="2:15" ht="15.75">
      <c r="B201" s="16">
        <v>144</v>
      </c>
      <c r="C201" s="16" t="s">
        <v>270</v>
      </c>
      <c r="D201" s="15" t="s">
        <v>288</v>
      </c>
      <c r="E201" s="16">
        <v>4</v>
      </c>
      <c r="F201" s="17">
        <f t="shared" si="15"/>
        <v>0.60000000000000009</v>
      </c>
      <c r="G201" s="17"/>
      <c r="H201" s="17">
        <v>5.7000000000000002E-2</v>
      </c>
      <c r="I201" s="17">
        <v>0.54300000000000004</v>
      </c>
    </row>
    <row r="202" spans="2:15" ht="15.75">
      <c r="B202" s="16">
        <v>145</v>
      </c>
      <c r="C202" s="16" t="s">
        <v>271</v>
      </c>
      <c r="D202" s="15" t="s">
        <v>65</v>
      </c>
      <c r="E202" s="16">
        <v>4</v>
      </c>
      <c r="F202" s="17">
        <f t="shared" si="15"/>
        <v>1.7</v>
      </c>
      <c r="G202" s="17"/>
      <c r="H202" s="17"/>
      <c r="I202" s="17">
        <v>1.7</v>
      </c>
    </row>
    <row r="203" spans="2:15" ht="15.75">
      <c r="B203" s="16">
        <v>146</v>
      </c>
      <c r="C203" s="16" t="s">
        <v>272</v>
      </c>
      <c r="D203" s="15" t="s">
        <v>289</v>
      </c>
      <c r="E203" s="16">
        <v>4</v>
      </c>
      <c r="F203" s="17">
        <f t="shared" si="15"/>
        <v>0.3</v>
      </c>
      <c r="G203" s="17"/>
      <c r="H203" s="17"/>
      <c r="I203" s="17">
        <v>0.3</v>
      </c>
    </row>
    <row r="204" spans="2:15" ht="15.75">
      <c r="B204" s="16">
        <v>147</v>
      </c>
      <c r="C204" s="16" t="s">
        <v>273</v>
      </c>
      <c r="D204" s="15" t="s">
        <v>186</v>
      </c>
      <c r="E204" s="16">
        <v>4</v>
      </c>
      <c r="F204" s="17">
        <f t="shared" si="15"/>
        <v>0.8</v>
      </c>
      <c r="G204" s="17"/>
      <c r="H204" s="17"/>
      <c r="I204" s="17">
        <v>0.8</v>
      </c>
    </row>
    <row r="205" spans="2:15" ht="15.75">
      <c r="B205" s="16">
        <v>148</v>
      </c>
      <c r="C205" s="16" t="s">
        <v>274</v>
      </c>
      <c r="D205" s="15" t="s">
        <v>290</v>
      </c>
      <c r="E205" s="16">
        <v>4</v>
      </c>
      <c r="F205" s="17">
        <f t="shared" si="15"/>
        <v>0.35</v>
      </c>
      <c r="G205" s="17"/>
      <c r="H205" s="17"/>
      <c r="I205" s="17">
        <v>0.35</v>
      </c>
    </row>
    <row r="206" spans="2:15" ht="15.75">
      <c r="B206" s="16">
        <v>149</v>
      </c>
      <c r="C206" s="16" t="s">
        <v>275</v>
      </c>
      <c r="D206" s="15" t="s">
        <v>291</v>
      </c>
      <c r="E206" s="16">
        <v>4</v>
      </c>
      <c r="F206" s="17">
        <f t="shared" si="15"/>
        <v>0.9</v>
      </c>
      <c r="G206" s="17"/>
      <c r="H206" s="17"/>
      <c r="I206" s="17">
        <v>0.9</v>
      </c>
    </row>
    <row r="207" spans="2:15" ht="15.75">
      <c r="B207" s="16">
        <v>150</v>
      </c>
      <c r="C207" s="16" t="s">
        <v>276</v>
      </c>
      <c r="D207" s="15" t="s">
        <v>292</v>
      </c>
      <c r="E207" s="16">
        <v>4</v>
      </c>
      <c r="F207" s="17">
        <f t="shared" si="15"/>
        <v>0.6</v>
      </c>
      <c r="G207" s="17"/>
      <c r="H207" s="17"/>
      <c r="I207" s="17">
        <v>0.6</v>
      </c>
    </row>
    <row r="208" spans="2:15" ht="15.75">
      <c r="B208" s="16">
        <v>151</v>
      </c>
      <c r="C208" s="16" t="s">
        <v>277</v>
      </c>
      <c r="D208" s="15" t="s">
        <v>124</v>
      </c>
      <c r="E208" s="16">
        <v>4</v>
      </c>
      <c r="F208" s="17">
        <f t="shared" si="15"/>
        <v>1.1000000000000001</v>
      </c>
      <c r="G208" s="17"/>
      <c r="H208" s="17">
        <v>0.56699999999999995</v>
      </c>
      <c r="I208" s="17">
        <v>0.53300000000000003</v>
      </c>
    </row>
    <row r="209" spans="2:9" ht="15.75">
      <c r="B209" s="16">
        <v>152</v>
      </c>
      <c r="C209" s="16" t="s">
        <v>278</v>
      </c>
      <c r="D209" s="15" t="s">
        <v>69</v>
      </c>
      <c r="E209" s="16">
        <v>4</v>
      </c>
      <c r="F209" s="17">
        <f t="shared" si="15"/>
        <v>1.2</v>
      </c>
      <c r="G209" s="17"/>
      <c r="H209" s="17"/>
      <c r="I209" s="17">
        <v>1.2</v>
      </c>
    </row>
    <row r="210" spans="2:9" ht="15.75">
      <c r="B210" s="16">
        <v>153</v>
      </c>
      <c r="C210" s="16" t="s">
        <v>279</v>
      </c>
      <c r="D210" s="15" t="s">
        <v>127</v>
      </c>
      <c r="E210" s="16">
        <v>4</v>
      </c>
      <c r="F210" s="17">
        <f t="shared" si="15"/>
        <v>0.5</v>
      </c>
      <c r="G210" s="17"/>
      <c r="H210" s="17"/>
      <c r="I210" s="17">
        <v>0.5</v>
      </c>
    </row>
    <row r="211" spans="2:9" ht="15.75">
      <c r="B211" s="16">
        <v>154</v>
      </c>
      <c r="C211" s="16" t="s">
        <v>280</v>
      </c>
      <c r="D211" s="15" t="s">
        <v>293</v>
      </c>
      <c r="E211" s="16">
        <v>4</v>
      </c>
      <c r="F211" s="17">
        <f t="shared" si="15"/>
        <v>0.8</v>
      </c>
      <c r="G211" s="17"/>
      <c r="H211" s="17"/>
      <c r="I211" s="17">
        <v>0.8</v>
      </c>
    </row>
    <row r="212" spans="2:9" ht="15.75">
      <c r="B212" s="16">
        <v>155</v>
      </c>
      <c r="C212" s="16" t="s">
        <v>652</v>
      </c>
      <c r="D212" s="15" t="s">
        <v>543</v>
      </c>
      <c r="E212" s="16">
        <v>5</v>
      </c>
      <c r="F212" s="17">
        <v>1.8</v>
      </c>
      <c r="G212" s="17">
        <v>1.8</v>
      </c>
      <c r="H212" s="17"/>
      <c r="I212" s="17"/>
    </row>
    <row r="213" spans="2:9" ht="15.75">
      <c r="B213" s="16">
        <v>156</v>
      </c>
      <c r="C213" s="16" t="s">
        <v>653</v>
      </c>
      <c r="D213" s="15" t="s">
        <v>655</v>
      </c>
      <c r="E213" s="16">
        <v>4</v>
      </c>
      <c r="F213" s="17">
        <v>0.85</v>
      </c>
      <c r="G213" s="17"/>
      <c r="H213" s="17"/>
      <c r="I213" s="17">
        <v>0.85</v>
      </c>
    </row>
    <row r="214" spans="2:9" ht="15.75">
      <c r="B214" s="16">
        <v>157</v>
      </c>
      <c r="C214" s="16" t="s">
        <v>654</v>
      </c>
      <c r="D214" s="15" t="s">
        <v>656</v>
      </c>
      <c r="E214" s="16">
        <v>4</v>
      </c>
      <c r="F214" s="17">
        <v>0.2</v>
      </c>
      <c r="G214" s="17"/>
      <c r="H214" s="17"/>
      <c r="I214" s="17">
        <v>0.2</v>
      </c>
    </row>
    <row r="215" spans="2:9" ht="15.75">
      <c r="B215" s="16"/>
      <c r="C215" s="16" t="s">
        <v>112</v>
      </c>
      <c r="D215" s="15"/>
      <c r="E215" s="16"/>
      <c r="F215" s="18">
        <f t="shared" si="15"/>
        <v>23.45</v>
      </c>
      <c r="G215" s="18">
        <f>SUM(G191:G214)</f>
        <v>1.8</v>
      </c>
      <c r="H215" s="18">
        <f t="shared" ref="H215" si="18">SUM(H191:H211)</f>
        <v>1.659</v>
      </c>
      <c r="I215" s="18">
        <f>SUM(I191:I214)</f>
        <v>19.991</v>
      </c>
    </row>
    <row r="216" spans="2:9" ht="15.75">
      <c r="B216" s="20"/>
      <c r="C216" s="29" t="s">
        <v>294</v>
      </c>
      <c r="D216" s="30"/>
      <c r="E216" s="30"/>
      <c r="F216" s="30"/>
      <c r="G216" s="30"/>
      <c r="H216" s="30"/>
      <c r="I216" s="31"/>
    </row>
    <row r="217" spans="2:9" ht="15.75">
      <c r="B217" s="20"/>
      <c r="C217" s="29" t="s">
        <v>295</v>
      </c>
      <c r="D217" s="30"/>
      <c r="E217" s="30"/>
      <c r="F217" s="30"/>
      <c r="G217" s="30"/>
      <c r="H217" s="30"/>
      <c r="I217" s="31"/>
    </row>
    <row r="218" spans="2:9" ht="15.75">
      <c r="B218" s="20">
        <v>158</v>
      </c>
      <c r="C218" s="20" t="s">
        <v>296</v>
      </c>
      <c r="D218" s="4" t="s">
        <v>43</v>
      </c>
      <c r="E218" s="20">
        <v>5</v>
      </c>
      <c r="F218" s="5">
        <f t="shared" si="15"/>
        <v>0.52</v>
      </c>
      <c r="G218" s="5">
        <v>0.52</v>
      </c>
      <c r="H218" s="5"/>
      <c r="I218" s="5"/>
    </row>
    <row r="219" spans="2:9" ht="15.75">
      <c r="B219" s="20">
        <v>159</v>
      </c>
      <c r="C219" s="20" t="s">
        <v>297</v>
      </c>
      <c r="D219" s="4" t="s">
        <v>170</v>
      </c>
      <c r="E219" s="20">
        <v>5</v>
      </c>
      <c r="F219" s="5">
        <f t="shared" si="15"/>
        <v>0.5</v>
      </c>
      <c r="G219" s="5">
        <v>0.25</v>
      </c>
      <c r="H219" s="5"/>
      <c r="I219" s="5">
        <v>0.25</v>
      </c>
    </row>
    <row r="220" spans="2:9" ht="15.75">
      <c r="B220" s="20">
        <v>160</v>
      </c>
      <c r="C220" s="20" t="s">
        <v>298</v>
      </c>
      <c r="D220" s="4" t="s">
        <v>69</v>
      </c>
      <c r="E220" s="20">
        <v>5</v>
      </c>
      <c r="F220" s="5">
        <v>0.53300000000000003</v>
      </c>
      <c r="G220" s="5">
        <v>0.53300000000000003</v>
      </c>
      <c r="H220" s="5"/>
      <c r="I220" s="5"/>
    </row>
    <row r="221" spans="2:9" ht="15.75">
      <c r="B221" s="20">
        <v>161</v>
      </c>
      <c r="C221" s="20" t="s">
        <v>299</v>
      </c>
      <c r="D221" s="4" t="s">
        <v>157</v>
      </c>
      <c r="E221" s="20">
        <v>5</v>
      </c>
      <c r="F221" s="5">
        <f t="shared" si="15"/>
        <v>0.39299999999999996</v>
      </c>
      <c r="G221" s="5">
        <v>3.5999999999999997E-2</v>
      </c>
      <c r="H221" s="5"/>
      <c r="I221" s="5">
        <v>0.35699999999999998</v>
      </c>
    </row>
    <row r="222" spans="2:9" ht="15.75">
      <c r="B222" s="20">
        <v>162</v>
      </c>
      <c r="C222" s="20" t="s">
        <v>300</v>
      </c>
      <c r="D222" s="4" t="s">
        <v>312</v>
      </c>
      <c r="E222" s="20">
        <v>5</v>
      </c>
      <c r="F222" s="5">
        <f t="shared" si="15"/>
        <v>1.1499999999999999</v>
      </c>
      <c r="G222" s="5">
        <v>1.1499999999999999</v>
      </c>
      <c r="H222" s="5"/>
      <c r="I222" s="5"/>
    </row>
    <row r="223" spans="2:9" ht="15.75">
      <c r="B223" s="20">
        <v>163</v>
      </c>
      <c r="C223" s="20" t="s">
        <v>301</v>
      </c>
      <c r="D223" s="4" t="s">
        <v>60</v>
      </c>
      <c r="E223" s="20">
        <v>5</v>
      </c>
      <c r="F223" s="5">
        <f t="shared" si="15"/>
        <v>2.2799999999999998</v>
      </c>
      <c r="G223" s="5"/>
      <c r="H223" s="5"/>
      <c r="I223" s="5">
        <v>2.2799999999999998</v>
      </c>
    </row>
    <row r="224" spans="2:9" ht="15.75">
      <c r="B224" s="20">
        <v>164</v>
      </c>
      <c r="C224" s="20" t="s">
        <v>302</v>
      </c>
      <c r="D224" s="4" t="s">
        <v>124</v>
      </c>
      <c r="E224" s="20">
        <v>5</v>
      </c>
      <c r="F224" s="5">
        <v>2.347</v>
      </c>
      <c r="G224" s="5">
        <v>1.95</v>
      </c>
      <c r="H224" s="5"/>
      <c r="I224" s="5">
        <v>0.39700000000000002</v>
      </c>
    </row>
    <row r="225" spans="2:9" ht="15.75">
      <c r="B225" s="20">
        <v>165</v>
      </c>
      <c r="C225" s="20" t="s">
        <v>303</v>
      </c>
      <c r="D225" s="4" t="s">
        <v>313</v>
      </c>
      <c r="E225" s="20">
        <v>5</v>
      </c>
      <c r="F225" s="5">
        <f t="shared" si="15"/>
        <v>0.65500000000000003</v>
      </c>
      <c r="G225" s="5">
        <v>0.65500000000000003</v>
      </c>
      <c r="H225" s="5"/>
      <c r="I225" s="5"/>
    </row>
    <row r="226" spans="2:9" ht="15.75">
      <c r="B226" s="20">
        <v>166</v>
      </c>
      <c r="C226" s="20" t="s">
        <v>304</v>
      </c>
      <c r="D226" s="4" t="s">
        <v>314</v>
      </c>
      <c r="E226" s="20">
        <v>5</v>
      </c>
      <c r="F226" s="5">
        <f t="shared" si="15"/>
        <v>0.81</v>
      </c>
      <c r="G226" s="5"/>
      <c r="H226" s="5"/>
      <c r="I226" s="5">
        <v>0.81</v>
      </c>
    </row>
    <row r="227" spans="2:9" ht="15.75">
      <c r="B227" s="20">
        <v>167</v>
      </c>
      <c r="C227" s="20" t="s">
        <v>305</v>
      </c>
      <c r="D227" s="4" t="s">
        <v>315</v>
      </c>
      <c r="E227" s="20">
        <v>5</v>
      </c>
      <c r="F227" s="5">
        <f t="shared" si="15"/>
        <v>1.603</v>
      </c>
      <c r="G227" s="5">
        <v>1.41</v>
      </c>
      <c r="H227" s="5"/>
      <c r="I227" s="5">
        <v>0.193</v>
      </c>
    </row>
    <row r="228" spans="2:9" ht="15.75">
      <c r="B228" s="20">
        <v>168</v>
      </c>
      <c r="C228" s="20" t="s">
        <v>306</v>
      </c>
      <c r="D228" s="4" t="s">
        <v>85</v>
      </c>
      <c r="E228" s="20">
        <v>5</v>
      </c>
      <c r="F228" s="5">
        <f t="shared" si="15"/>
        <v>0.37</v>
      </c>
      <c r="G228" s="5"/>
      <c r="H228" s="5"/>
      <c r="I228" s="5">
        <v>0.37</v>
      </c>
    </row>
    <row r="229" spans="2:9" ht="15.75">
      <c r="B229" s="20">
        <v>169</v>
      </c>
      <c r="C229" s="20" t="s">
        <v>307</v>
      </c>
      <c r="D229" s="4" t="s">
        <v>316</v>
      </c>
      <c r="E229" s="20">
        <v>5</v>
      </c>
      <c r="F229" s="5">
        <f t="shared" si="15"/>
        <v>1.65</v>
      </c>
      <c r="G229" s="5">
        <v>1.65</v>
      </c>
      <c r="H229" s="5"/>
      <c r="I229" s="5"/>
    </row>
    <row r="230" spans="2:9" ht="15.75">
      <c r="B230" s="20">
        <v>170</v>
      </c>
      <c r="C230" s="20" t="s">
        <v>308</v>
      </c>
      <c r="D230" s="4" t="s">
        <v>221</v>
      </c>
      <c r="E230" s="20">
        <v>5</v>
      </c>
      <c r="F230" s="5">
        <f t="shared" si="15"/>
        <v>0.98699999999999999</v>
      </c>
      <c r="G230" s="5">
        <v>0.38400000000000001</v>
      </c>
      <c r="H230" s="5"/>
      <c r="I230" s="5">
        <v>0.60299999999999998</v>
      </c>
    </row>
    <row r="231" spans="2:9" ht="15.75">
      <c r="B231" s="20">
        <v>171</v>
      </c>
      <c r="C231" s="20" t="s">
        <v>309</v>
      </c>
      <c r="D231" s="4" t="s">
        <v>317</v>
      </c>
      <c r="E231" s="20">
        <v>5</v>
      </c>
      <c r="F231" s="5">
        <f t="shared" si="15"/>
        <v>1.327</v>
      </c>
      <c r="G231" s="5">
        <v>0.61</v>
      </c>
      <c r="H231" s="5"/>
      <c r="I231" s="5">
        <v>0.71699999999999997</v>
      </c>
    </row>
    <row r="232" spans="2:9" ht="15.75">
      <c r="B232" s="20">
        <v>172</v>
      </c>
      <c r="C232" s="20" t="s">
        <v>310</v>
      </c>
      <c r="D232" s="4" t="s">
        <v>318</v>
      </c>
      <c r="E232" s="20">
        <v>5</v>
      </c>
      <c r="F232" s="5">
        <f t="shared" si="15"/>
        <v>0.48199999999999998</v>
      </c>
      <c r="G232" s="5"/>
      <c r="H232" s="5"/>
      <c r="I232" s="5">
        <v>0.48199999999999998</v>
      </c>
    </row>
    <row r="233" spans="2:9" ht="15.75">
      <c r="B233" s="20">
        <v>173</v>
      </c>
      <c r="C233" s="20" t="s">
        <v>311</v>
      </c>
      <c r="D233" s="4" t="s">
        <v>77</v>
      </c>
      <c r="E233" s="20">
        <v>5</v>
      </c>
      <c r="F233" s="5">
        <f t="shared" si="15"/>
        <v>0.53200000000000003</v>
      </c>
      <c r="G233" s="5"/>
      <c r="H233" s="5"/>
      <c r="I233" s="5">
        <v>0.53200000000000003</v>
      </c>
    </row>
    <row r="234" spans="2:9" ht="15.75">
      <c r="B234" s="20"/>
      <c r="C234" s="20" t="s">
        <v>19</v>
      </c>
      <c r="D234" s="4"/>
      <c r="E234" s="20"/>
      <c r="F234" s="5">
        <f t="shared" si="15"/>
        <v>16.138999999999999</v>
      </c>
      <c r="G234" s="5">
        <f>SUM(G218:G233)</f>
        <v>9.1479999999999997</v>
      </c>
      <c r="H234" s="5">
        <f t="shared" ref="H234:I234" si="19">SUM(H218:H233)</f>
        <v>0</v>
      </c>
      <c r="I234" s="5">
        <f t="shared" si="19"/>
        <v>6.9909999999999988</v>
      </c>
    </row>
    <row r="235" spans="2:9" ht="15.75">
      <c r="B235" s="20"/>
      <c r="C235" s="29" t="s">
        <v>319</v>
      </c>
      <c r="D235" s="30"/>
      <c r="E235" s="30"/>
      <c r="F235" s="30"/>
      <c r="G235" s="30"/>
      <c r="H235" s="30"/>
      <c r="I235" s="31"/>
    </row>
    <row r="236" spans="2:9" ht="15.75">
      <c r="B236" s="20">
        <v>174</v>
      </c>
      <c r="C236" s="11" t="s">
        <v>638</v>
      </c>
      <c r="D236" s="4" t="s">
        <v>221</v>
      </c>
      <c r="E236" s="20">
        <v>5</v>
      </c>
      <c r="F236" s="5">
        <f t="shared" si="15"/>
        <v>0.433</v>
      </c>
      <c r="G236" s="5"/>
      <c r="H236" s="5"/>
      <c r="I236" s="5">
        <v>0.433</v>
      </c>
    </row>
    <row r="237" spans="2:9" ht="15.75">
      <c r="B237" s="20">
        <v>175</v>
      </c>
      <c r="C237" s="11" t="s">
        <v>639</v>
      </c>
      <c r="D237" s="4" t="s">
        <v>67</v>
      </c>
      <c r="E237" s="20">
        <v>5</v>
      </c>
      <c r="F237" s="5">
        <f t="shared" si="15"/>
        <v>4.2770000000000001</v>
      </c>
      <c r="G237" s="5"/>
      <c r="H237" s="5"/>
      <c r="I237" s="5">
        <v>4.2770000000000001</v>
      </c>
    </row>
    <row r="238" spans="2:9" ht="15.75">
      <c r="B238" s="20">
        <v>176</v>
      </c>
      <c r="C238" s="11" t="s">
        <v>640</v>
      </c>
      <c r="D238" s="4" t="s">
        <v>60</v>
      </c>
      <c r="E238" s="20">
        <v>5</v>
      </c>
      <c r="F238" s="5">
        <f t="shared" ref="F238:F301" si="20">G238+H238+I238</f>
        <v>0.78200000000000003</v>
      </c>
      <c r="G238" s="5"/>
      <c r="H238" s="5"/>
      <c r="I238" s="5">
        <v>0.78200000000000003</v>
      </c>
    </row>
    <row r="239" spans="2:9" ht="15.75">
      <c r="B239" s="20">
        <v>177</v>
      </c>
      <c r="C239" s="11" t="s">
        <v>641</v>
      </c>
      <c r="D239" s="4" t="s">
        <v>642</v>
      </c>
      <c r="E239" s="20">
        <v>5</v>
      </c>
      <c r="F239" s="5">
        <f t="shared" si="20"/>
        <v>0.183</v>
      </c>
      <c r="G239" s="5">
        <v>0.183</v>
      </c>
      <c r="H239" s="5"/>
      <c r="I239" s="5"/>
    </row>
    <row r="240" spans="2:9" ht="15.75">
      <c r="B240" s="20"/>
      <c r="C240" s="20" t="s">
        <v>19</v>
      </c>
      <c r="D240" s="4"/>
      <c r="E240" s="20"/>
      <c r="F240" s="5">
        <f t="shared" si="20"/>
        <v>5.6749999999999998</v>
      </c>
      <c r="G240" s="5">
        <f>SUM(G236:G239)</f>
        <v>0.183</v>
      </c>
      <c r="H240" s="5">
        <f t="shared" ref="H240:I240" si="21">SUM(H236:H239)</f>
        <v>0</v>
      </c>
      <c r="I240" s="5">
        <f t="shared" si="21"/>
        <v>5.492</v>
      </c>
    </row>
    <row r="241" spans="2:9" ht="15.75">
      <c r="B241" s="20"/>
      <c r="C241" s="29" t="s">
        <v>320</v>
      </c>
      <c r="D241" s="30"/>
      <c r="E241" s="30"/>
      <c r="F241" s="30"/>
      <c r="G241" s="30"/>
      <c r="H241" s="30"/>
      <c r="I241" s="31"/>
    </row>
    <row r="242" spans="2:9" ht="15.75">
      <c r="B242" s="20">
        <v>178</v>
      </c>
      <c r="C242" s="9" t="s">
        <v>657</v>
      </c>
      <c r="D242" s="4" t="s">
        <v>320</v>
      </c>
      <c r="E242" s="20">
        <v>5</v>
      </c>
      <c r="F242" s="5">
        <f t="shared" si="20"/>
        <v>1.758</v>
      </c>
      <c r="G242" s="5">
        <v>0.13</v>
      </c>
      <c r="H242" s="5"/>
      <c r="I242" s="5">
        <v>1.6279999999999999</v>
      </c>
    </row>
    <row r="243" spans="2:9" ht="15.75">
      <c r="B243" s="20"/>
      <c r="C243" s="9" t="s">
        <v>112</v>
      </c>
      <c r="D243" s="4"/>
      <c r="E243" s="20"/>
      <c r="F243" s="8">
        <f>F234+F240+F242</f>
        <v>23.571999999999999</v>
      </c>
      <c r="G243" s="8">
        <f t="shared" ref="G243:I243" si="22">G234+G240+G242</f>
        <v>9.4610000000000003</v>
      </c>
      <c r="H243" s="8">
        <f t="shared" si="22"/>
        <v>0</v>
      </c>
      <c r="I243" s="8">
        <f t="shared" si="22"/>
        <v>14.110999999999999</v>
      </c>
    </row>
    <row r="244" spans="2:9" ht="15.75">
      <c r="B244" s="20"/>
      <c r="C244" s="32" t="s">
        <v>321</v>
      </c>
      <c r="D244" s="33"/>
      <c r="E244" s="33"/>
      <c r="F244" s="33"/>
      <c r="G244" s="33"/>
      <c r="H244" s="33"/>
      <c r="I244" s="34"/>
    </row>
    <row r="245" spans="2:9" ht="15.75">
      <c r="B245" s="20"/>
      <c r="C245" s="32" t="s">
        <v>322</v>
      </c>
      <c r="D245" s="33"/>
      <c r="E245" s="33"/>
      <c r="F245" s="33"/>
      <c r="G245" s="33"/>
      <c r="H245" s="33"/>
      <c r="I245" s="34"/>
    </row>
    <row r="246" spans="2:9" ht="15.75">
      <c r="B246" s="20">
        <v>179</v>
      </c>
      <c r="C246" s="20" t="s">
        <v>323</v>
      </c>
      <c r="D246" s="4" t="s">
        <v>332</v>
      </c>
      <c r="E246" s="20">
        <v>4</v>
      </c>
      <c r="F246" s="5">
        <f t="shared" si="20"/>
        <v>1.0900000000000001</v>
      </c>
      <c r="G246" s="5">
        <v>1.0900000000000001</v>
      </c>
      <c r="H246" s="5"/>
      <c r="I246" s="5"/>
    </row>
    <row r="247" spans="2:9" ht="15.75">
      <c r="B247" s="20">
        <v>180</v>
      </c>
      <c r="C247" s="20" t="s">
        <v>324</v>
      </c>
      <c r="D247" s="4" t="s">
        <v>333</v>
      </c>
      <c r="E247" s="20">
        <v>4</v>
      </c>
      <c r="F247" s="5">
        <f t="shared" si="20"/>
        <v>0.23200000000000001</v>
      </c>
      <c r="G247" s="5">
        <v>0.23200000000000001</v>
      </c>
      <c r="H247" s="5"/>
      <c r="I247" s="5"/>
    </row>
    <row r="248" spans="2:9" ht="15.75">
      <c r="B248" s="20">
        <v>181</v>
      </c>
      <c r="C248" s="20" t="s">
        <v>325</v>
      </c>
      <c r="D248" s="4" t="s">
        <v>221</v>
      </c>
      <c r="E248" s="20">
        <v>4</v>
      </c>
      <c r="F248" s="5">
        <f t="shared" si="20"/>
        <v>0.82199999999999995</v>
      </c>
      <c r="G248" s="5">
        <v>0.82199999999999995</v>
      </c>
      <c r="H248" s="5"/>
      <c r="I248" s="5"/>
    </row>
    <row r="249" spans="2:9" ht="15.75">
      <c r="B249" s="20">
        <v>182</v>
      </c>
      <c r="C249" s="20" t="s">
        <v>326</v>
      </c>
      <c r="D249" s="4" t="s">
        <v>334</v>
      </c>
      <c r="E249" s="20">
        <v>4</v>
      </c>
      <c r="F249" s="5">
        <f t="shared" si="20"/>
        <v>0.315</v>
      </c>
      <c r="G249" s="5">
        <v>0.315</v>
      </c>
      <c r="H249" s="5"/>
      <c r="I249" s="5"/>
    </row>
    <row r="250" spans="2:9" ht="15.75">
      <c r="B250" s="20">
        <v>183</v>
      </c>
      <c r="C250" s="20" t="s">
        <v>327</v>
      </c>
      <c r="D250" s="4" t="s">
        <v>124</v>
      </c>
      <c r="E250" s="20">
        <v>4</v>
      </c>
      <c r="F250" s="5">
        <f t="shared" si="20"/>
        <v>1.07</v>
      </c>
      <c r="G250" s="5">
        <v>1.07</v>
      </c>
      <c r="H250" s="5"/>
      <c r="I250" s="5"/>
    </row>
    <row r="251" spans="2:9" ht="15.75">
      <c r="B251" s="20">
        <v>184</v>
      </c>
      <c r="C251" s="20" t="s">
        <v>328</v>
      </c>
      <c r="D251" s="4" t="s">
        <v>335</v>
      </c>
      <c r="E251" s="20">
        <v>4</v>
      </c>
      <c r="F251" s="5">
        <f t="shared" si="20"/>
        <v>0.5</v>
      </c>
      <c r="G251" s="10">
        <v>0.5</v>
      </c>
      <c r="H251" s="5"/>
      <c r="I251" s="5"/>
    </row>
    <row r="252" spans="2:9" ht="15.75">
      <c r="B252" s="20">
        <v>185</v>
      </c>
      <c r="C252" s="20" t="s">
        <v>329</v>
      </c>
      <c r="D252" s="4" t="s">
        <v>138</v>
      </c>
      <c r="E252" s="20">
        <v>4</v>
      </c>
      <c r="F252" s="5">
        <f t="shared" si="20"/>
        <v>0.53</v>
      </c>
      <c r="G252" s="5">
        <v>0.53</v>
      </c>
      <c r="H252" s="5"/>
      <c r="I252" s="5"/>
    </row>
    <row r="253" spans="2:9" ht="15.75">
      <c r="B253" s="20">
        <v>186</v>
      </c>
      <c r="C253" s="20" t="s">
        <v>330</v>
      </c>
      <c r="D253" s="4" t="s">
        <v>77</v>
      </c>
      <c r="E253" s="20">
        <v>4</v>
      </c>
      <c r="F253" s="5">
        <f t="shared" si="20"/>
        <v>0.40200000000000002</v>
      </c>
      <c r="G253" s="5">
        <v>0.40200000000000002</v>
      </c>
      <c r="H253" s="5"/>
      <c r="I253" s="5"/>
    </row>
    <row r="254" spans="2:9" ht="15.75">
      <c r="B254" s="20">
        <v>187</v>
      </c>
      <c r="C254" s="20" t="s">
        <v>331</v>
      </c>
      <c r="D254" s="4" t="s">
        <v>336</v>
      </c>
      <c r="E254" s="20">
        <v>4</v>
      </c>
      <c r="F254" s="5">
        <f t="shared" si="20"/>
        <v>0.76</v>
      </c>
      <c r="G254" s="5"/>
      <c r="H254" s="5"/>
      <c r="I254" s="5">
        <v>0.76</v>
      </c>
    </row>
    <row r="255" spans="2:9" ht="15.75">
      <c r="B255" s="20"/>
      <c r="C255" s="20" t="s">
        <v>19</v>
      </c>
      <c r="D255" s="4"/>
      <c r="E255" s="20"/>
      <c r="F255" s="8">
        <f t="shared" si="20"/>
        <v>5.7210000000000001</v>
      </c>
      <c r="G255" s="5">
        <f>SUM(G246:G254)</f>
        <v>4.9610000000000003</v>
      </c>
      <c r="H255" s="5">
        <f t="shared" ref="H255:I255" si="23">SUM(H246:H254)</f>
        <v>0</v>
      </c>
      <c r="I255" s="5">
        <f t="shared" si="23"/>
        <v>0.76</v>
      </c>
    </row>
    <row r="256" spans="2:9" ht="15.75">
      <c r="B256" s="20"/>
      <c r="C256" s="29" t="s">
        <v>337</v>
      </c>
      <c r="D256" s="30"/>
      <c r="E256" s="30"/>
      <c r="F256" s="30"/>
      <c r="G256" s="30"/>
      <c r="H256" s="30"/>
      <c r="I256" s="31"/>
    </row>
    <row r="257" spans="2:9" ht="15.75">
      <c r="B257" s="20">
        <v>188</v>
      </c>
      <c r="C257" s="20" t="s">
        <v>338</v>
      </c>
      <c r="D257" s="4" t="s">
        <v>94</v>
      </c>
      <c r="E257" s="20">
        <v>4</v>
      </c>
      <c r="F257" s="5">
        <f t="shared" si="20"/>
        <v>0.42</v>
      </c>
      <c r="G257" s="5">
        <v>0.42</v>
      </c>
      <c r="H257" s="5"/>
      <c r="I257" s="5"/>
    </row>
    <row r="258" spans="2:9" ht="15.75">
      <c r="B258" s="20">
        <v>189</v>
      </c>
      <c r="C258" s="20" t="s">
        <v>339</v>
      </c>
      <c r="D258" s="4" t="s">
        <v>60</v>
      </c>
      <c r="E258" s="20">
        <v>4</v>
      </c>
      <c r="F258" s="5">
        <f t="shared" si="20"/>
        <v>0.36</v>
      </c>
      <c r="G258" s="5">
        <v>0.36</v>
      </c>
      <c r="H258" s="5"/>
      <c r="I258" s="5"/>
    </row>
    <row r="259" spans="2:9" ht="15.75">
      <c r="B259" s="20">
        <v>190</v>
      </c>
      <c r="C259" s="20" t="s">
        <v>340</v>
      </c>
      <c r="D259" s="4" t="s">
        <v>63</v>
      </c>
      <c r="E259" s="20">
        <v>4</v>
      </c>
      <c r="F259" s="5">
        <f t="shared" si="20"/>
        <v>0.53</v>
      </c>
      <c r="G259" s="5">
        <v>0.53</v>
      </c>
      <c r="H259" s="5"/>
      <c r="I259" s="5"/>
    </row>
    <row r="260" spans="2:9" ht="15.75">
      <c r="B260" s="20">
        <v>191</v>
      </c>
      <c r="C260" s="20" t="s">
        <v>341</v>
      </c>
      <c r="D260" s="4" t="s">
        <v>221</v>
      </c>
      <c r="E260" s="20">
        <v>4</v>
      </c>
      <c r="F260" s="5">
        <f t="shared" si="20"/>
        <v>1.4</v>
      </c>
      <c r="G260" s="5">
        <v>1.4</v>
      </c>
      <c r="H260" s="5"/>
      <c r="I260" s="5"/>
    </row>
    <row r="261" spans="2:9" ht="15.75">
      <c r="B261" s="20">
        <v>192</v>
      </c>
      <c r="C261" s="20" t="s">
        <v>342</v>
      </c>
      <c r="D261" s="4" t="s">
        <v>215</v>
      </c>
      <c r="E261" s="20">
        <v>4</v>
      </c>
      <c r="F261" s="5">
        <f t="shared" si="20"/>
        <v>0.25</v>
      </c>
      <c r="G261" s="5">
        <v>0.25</v>
      </c>
      <c r="H261" s="5"/>
      <c r="I261" s="5"/>
    </row>
    <row r="262" spans="2:9" ht="15.75">
      <c r="B262" s="20">
        <v>193</v>
      </c>
      <c r="C262" s="20" t="s">
        <v>343</v>
      </c>
      <c r="D262" s="4" t="s">
        <v>344</v>
      </c>
      <c r="E262" s="20">
        <v>4</v>
      </c>
      <c r="F262" s="5">
        <f t="shared" si="20"/>
        <v>0.32</v>
      </c>
      <c r="G262" s="5">
        <v>0.32</v>
      </c>
      <c r="H262" s="5"/>
      <c r="I262" s="5"/>
    </row>
    <row r="263" spans="2:9" ht="15.75">
      <c r="B263" s="20"/>
      <c r="C263" s="20" t="s">
        <v>19</v>
      </c>
      <c r="D263" s="4"/>
      <c r="E263" s="20"/>
      <c r="F263" s="8">
        <f t="shared" si="20"/>
        <v>3.28</v>
      </c>
      <c r="G263" s="5">
        <f>SUM(G257:G262)</f>
        <v>3.28</v>
      </c>
      <c r="H263" s="5"/>
      <c r="I263" s="5"/>
    </row>
    <row r="264" spans="2:9" ht="15.75">
      <c r="B264" s="4"/>
      <c r="C264" s="29" t="s">
        <v>345</v>
      </c>
      <c r="D264" s="30"/>
      <c r="E264" s="30"/>
      <c r="F264" s="30"/>
      <c r="G264" s="30"/>
      <c r="H264" s="30"/>
      <c r="I264" s="31"/>
    </row>
    <row r="265" spans="2:9" ht="15.75">
      <c r="B265" s="20">
        <v>194</v>
      </c>
      <c r="C265" s="20" t="s">
        <v>346</v>
      </c>
      <c r="D265" s="4" t="s">
        <v>109</v>
      </c>
      <c r="E265" s="20">
        <v>4</v>
      </c>
      <c r="F265" s="5">
        <f t="shared" si="20"/>
        <v>0.3</v>
      </c>
      <c r="G265" s="5">
        <v>0.3</v>
      </c>
      <c r="H265" s="5"/>
      <c r="I265" s="5"/>
    </row>
    <row r="266" spans="2:9" ht="15.75">
      <c r="B266" s="20">
        <v>195</v>
      </c>
      <c r="C266" s="20" t="s">
        <v>347</v>
      </c>
      <c r="D266" s="4" t="s">
        <v>43</v>
      </c>
      <c r="E266" s="20">
        <v>4</v>
      </c>
      <c r="F266" s="5">
        <f t="shared" si="20"/>
        <v>0.67</v>
      </c>
      <c r="G266" s="5">
        <v>0.67</v>
      </c>
      <c r="H266" s="5"/>
      <c r="I266" s="5"/>
    </row>
    <row r="267" spans="2:9" ht="15.75">
      <c r="B267" s="20">
        <v>196</v>
      </c>
      <c r="C267" s="20" t="s">
        <v>348</v>
      </c>
      <c r="D267" s="4" t="s">
        <v>85</v>
      </c>
      <c r="E267" s="20">
        <v>4</v>
      </c>
      <c r="F267" s="5">
        <f t="shared" si="20"/>
        <v>0.5</v>
      </c>
      <c r="G267" s="5"/>
      <c r="H267" s="5">
        <v>0.5</v>
      </c>
      <c r="I267" s="5"/>
    </row>
    <row r="268" spans="2:9" ht="15.75">
      <c r="B268" s="20">
        <v>197</v>
      </c>
      <c r="C268" s="20" t="s">
        <v>349</v>
      </c>
      <c r="D268" s="4" t="s">
        <v>76</v>
      </c>
      <c r="E268" s="20">
        <v>4</v>
      </c>
      <c r="F268" s="5">
        <f t="shared" si="20"/>
        <v>0.72</v>
      </c>
      <c r="G268" s="5">
        <v>0.72</v>
      </c>
      <c r="H268" s="5"/>
      <c r="I268" s="5"/>
    </row>
    <row r="269" spans="2:9" ht="15.75">
      <c r="B269" s="20">
        <v>198</v>
      </c>
      <c r="C269" s="20" t="s">
        <v>350</v>
      </c>
      <c r="D269" s="4" t="s">
        <v>221</v>
      </c>
      <c r="E269" s="20">
        <v>4</v>
      </c>
      <c r="F269" s="5">
        <f t="shared" si="20"/>
        <v>0.27</v>
      </c>
      <c r="G269" s="5"/>
      <c r="H269" s="5"/>
      <c r="I269" s="5">
        <v>0.27</v>
      </c>
    </row>
    <row r="270" spans="2:9" ht="15.75">
      <c r="B270" s="20">
        <v>199</v>
      </c>
      <c r="C270" s="20" t="s">
        <v>351</v>
      </c>
      <c r="D270" s="4" t="s">
        <v>156</v>
      </c>
      <c r="E270" s="20">
        <v>4</v>
      </c>
      <c r="F270" s="5">
        <f t="shared" si="20"/>
        <v>0.56000000000000005</v>
      </c>
      <c r="G270" s="5">
        <v>0.56000000000000005</v>
      </c>
      <c r="H270" s="5"/>
      <c r="I270" s="5"/>
    </row>
    <row r="271" spans="2:9" ht="15.75">
      <c r="B271" s="20">
        <v>200</v>
      </c>
      <c r="C271" s="20" t="s">
        <v>352</v>
      </c>
      <c r="D271" s="4" t="s">
        <v>147</v>
      </c>
      <c r="E271" s="20">
        <v>4</v>
      </c>
      <c r="F271" s="5">
        <f t="shared" si="20"/>
        <v>0.79</v>
      </c>
      <c r="G271" s="5">
        <v>0.79</v>
      </c>
      <c r="H271" s="5"/>
      <c r="I271" s="5"/>
    </row>
    <row r="272" spans="2:9" ht="15.75">
      <c r="B272" s="20">
        <v>201</v>
      </c>
      <c r="C272" s="20" t="s">
        <v>353</v>
      </c>
      <c r="D272" s="4" t="s">
        <v>60</v>
      </c>
      <c r="E272" s="20">
        <v>4</v>
      </c>
      <c r="F272" s="5">
        <f t="shared" si="20"/>
        <v>0.95</v>
      </c>
      <c r="G272" s="5"/>
      <c r="H272" s="5"/>
      <c r="I272" s="5">
        <v>0.95</v>
      </c>
    </row>
    <row r="273" spans="2:9" ht="15.75">
      <c r="B273" s="20"/>
      <c r="C273" s="20" t="s">
        <v>19</v>
      </c>
      <c r="D273" s="4"/>
      <c r="E273" s="20"/>
      <c r="F273" s="8">
        <f t="shared" si="20"/>
        <v>4.76</v>
      </c>
      <c r="G273" s="5">
        <f>SUM(G265:G272)</f>
        <v>3.04</v>
      </c>
      <c r="H273" s="5">
        <f t="shared" ref="H273:I273" si="24">SUM(H265:H272)</f>
        <v>0.5</v>
      </c>
      <c r="I273" s="5">
        <f t="shared" si="24"/>
        <v>1.22</v>
      </c>
    </row>
    <row r="274" spans="2:9" ht="15.75">
      <c r="B274" s="20"/>
      <c r="C274" s="29" t="s">
        <v>354</v>
      </c>
      <c r="D274" s="30"/>
      <c r="E274" s="30"/>
      <c r="F274" s="30"/>
      <c r="G274" s="30"/>
      <c r="H274" s="30"/>
      <c r="I274" s="31"/>
    </row>
    <row r="275" spans="2:9" ht="15.75">
      <c r="B275" s="20">
        <v>202</v>
      </c>
      <c r="C275" s="20" t="s">
        <v>355</v>
      </c>
      <c r="D275" s="4" t="s">
        <v>360</v>
      </c>
      <c r="E275" s="20">
        <v>4</v>
      </c>
      <c r="F275" s="5">
        <f t="shared" si="20"/>
        <v>0.85</v>
      </c>
      <c r="G275" s="5"/>
      <c r="H275" s="5"/>
      <c r="I275" s="5">
        <v>0.85</v>
      </c>
    </row>
    <row r="276" spans="2:9" ht="15.75">
      <c r="B276" s="20">
        <v>203</v>
      </c>
      <c r="C276" s="20" t="s">
        <v>356</v>
      </c>
      <c r="D276" s="4" t="s">
        <v>361</v>
      </c>
      <c r="E276" s="20">
        <v>4</v>
      </c>
      <c r="F276" s="5">
        <f t="shared" si="20"/>
        <v>0.8</v>
      </c>
      <c r="G276" s="5"/>
      <c r="H276" s="5"/>
      <c r="I276" s="5">
        <v>0.8</v>
      </c>
    </row>
    <row r="277" spans="2:9" ht="15.75">
      <c r="B277" s="20">
        <v>204</v>
      </c>
      <c r="C277" s="20" t="s">
        <v>357</v>
      </c>
      <c r="D277" s="4" t="s">
        <v>362</v>
      </c>
      <c r="E277" s="20">
        <v>4</v>
      </c>
      <c r="F277" s="5">
        <f t="shared" si="20"/>
        <v>1.49</v>
      </c>
      <c r="G277" s="5"/>
      <c r="H277" s="5"/>
      <c r="I277" s="5">
        <v>1.49</v>
      </c>
    </row>
    <row r="278" spans="2:9" ht="15.75">
      <c r="B278" s="20">
        <v>205</v>
      </c>
      <c r="C278" s="20" t="s">
        <v>358</v>
      </c>
      <c r="D278" s="4" t="s">
        <v>363</v>
      </c>
      <c r="E278" s="20">
        <v>4</v>
      </c>
      <c r="F278" s="5">
        <f t="shared" si="20"/>
        <v>0.8</v>
      </c>
      <c r="G278" s="5"/>
      <c r="H278" s="5"/>
      <c r="I278" s="5">
        <v>0.8</v>
      </c>
    </row>
    <row r="279" spans="2:9" ht="15.75">
      <c r="B279" s="20">
        <v>206</v>
      </c>
      <c r="C279" s="20" t="s">
        <v>359</v>
      </c>
      <c r="D279" s="4" t="s">
        <v>364</v>
      </c>
      <c r="E279" s="20">
        <v>4</v>
      </c>
      <c r="F279" s="5">
        <f t="shared" si="20"/>
        <v>1</v>
      </c>
      <c r="G279" s="5"/>
      <c r="H279" s="5"/>
      <c r="I279" s="5">
        <v>1</v>
      </c>
    </row>
    <row r="280" spans="2:9" ht="15.75">
      <c r="B280" s="20"/>
      <c r="C280" s="20" t="s">
        <v>19</v>
      </c>
      <c r="D280" s="4"/>
      <c r="E280" s="20"/>
      <c r="F280" s="8">
        <f t="shared" si="20"/>
        <v>4.9399999999999995</v>
      </c>
      <c r="G280" s="5">
        <f t="shared" ref="G280:H280" si="25">SUM(G275:G279)</f>
        <v>0</v>
      </c>
      <c r="H280" s="5">
        <f t="shared" si="25"/>
        <v>0</v>
      </c>
      <c r="I280" s="5">
        <f>SUM(I275:I279)</f>
        <v>4.9399999999999995</v>
      </c>
    </row>
    <row r="281" spans="2:9" ht="15.75">
      <c r="B281" s="20"/>
      <c r="C281" s="29" t="s">
        <v>365</v>
      </c>
      <c r="D281" s="30"/>
      <c r="E281" s="30"/>
      <c r="F281" s="30"/>
      <c r="G281" s="30"/>
      <c r="H281" s="30"/>
      <c r="I281" s="31"/>
    </row>
    <row r="282" spans="2:9" ht="15.75">
      <c r="B282" s="20">
        <v>207</v>
      </c>
      <c r="C282" s="20" t="s">
        <v>367</v>
      </c>
      <c r="D282" s="4" t="s">
        <v>366</v>
      </c>
      <c r="E282" s="20">
        <v>4</v>
      </c>
      <c r="F282" s="8">
        <f t="shared" si="20"/>
        <v>2</v>
      </c>
      <c r="G282" s="8"/>
      <c r="H282" s="8"/>
      <c r="I282" s="8">
        <v>2</v>
      </c>
    </row>
    <row r="283" spans="2:9" ht="15.75">
      <c r="B283" s="20"/>
      <c r="C283" s="16" t="s">
        <v>112</v>
      </c>
      <c r="D283" s="19"/>
      <c r="E283" s="19"/>
      <c r="F283" s="18">
        <f>F255+F263+F273+F280+F282</f>
        <v>20.701000000000001</v>
      </c>
      <c r="G283" s="18">
        <f t="shared" ref="G283:I283" si="26">G255+G263+G273+G280+G282</f>
        <v>11.280999999999999</v>
      </c>
      <c r="H283" s="18">
        <f t="shared" si="26"/>
        <v>0.5</v>
      </c>
      <c r="I283" s="18">
        <f t="shared" si="26"/>
        <v>8.92</v>
      </c>
    </row>
    <row r="284" spans="2:9" ht="15.75">
      <c r="B284" s="20"/>
      <c r="C284" s="29" t="s">
        <v>368</v>
      </c>
      <c r="D284" s="30"/>
      <c r="E284" s="30"/>
      <c r="F284" s="30"/>
      <c r="G284" s="30"/>
      <c r="H284" s="30"/>
      <c r="I284" s="31"/>
    </row>
    <row r="285" spans="2:9" ht="15.75">
      <c r="B285" s="20"/>
      <c r="C285" s="29" t="s">
        <v>369</v>
      </c>
      <c r="D285" s="30"/>
      <c r="E285" s="30"/>
      <c r="F285" s="30"/>
      <c r="G285" s="30"/>
      <c r="H285" s="30"/>
      <c r="I285" s="31"/>
    </row>
    <row r="286" spans="2:9" ht="15.75">
      <c r="B286" s="20">
        <v>208</v>
      </c>
      <c r="C286" s="20" t="s">
        <v>370</v>
      </c>
      <c r="D286" s="4" t="s">
        <v>124</v>
      </c>
      <c r="E286" s="20">
        <v>5</v>
      </c>
      <c r="F286" s="5">
        <f t="shared" si="20"/>
        <v>3.2</v>
      </c>
      <c r="G286" s="5">
        <v>3</v>
      </c>
      <c r="H286" s="5">
        <v>0.2</v>
      </c>
      <c r="I286" s="5"/>
    </row>
    <row r="287" spans="2:9" ht="15.75">
      <c r="B287" s="20">
        <v>209</v>
      </c>
      <c r="C287" s="20" t="s">
        <v>371</v>
      </c>
      <c r="D287" s="4" t="s">
        <v>65</v>
      </c>
      <c r="E287" s="20">
        <v>5</v>
      </c>
      <c r="F287" s="5">
        <f t="shared" si="20"/>
        <v>1.2</v>
      </c>
      <c r="G287" s="5"/>
      <c r="H287" s="5">
        <v>1.2</v>
      </c>
      <c r="I287" s="5"/>
    </row>
    <row r="288" spans="2:9" ht="15.75">
      <c r="B288" s="20">
        <v>210</v>
      </c>
      <c r="C288" s="20" t="s">
        <v>372</v>
      </c>
      <c r="D288" s="4" t="s">
        <v>378</v>
      </c>
      <c r="E288" s="20">
        <v>5</v>
      </c>
      <c r="F288" s="5">
        <f t="shared" si="20"/>
        <v>2.5</v>
      </c>
      <c r="G288" s="5"/>
      <c r="H288" s="5">
        <v>2.5</v>
      </c>
      <c r="I288" s="5"/>
    </row>
    <row r="289" spans="2:9" ht="15.75">
      <c r="B289" s="20">
        <v>211</v>
      </c>
      <c r="C289" s="20" t="s">
        <v>373</v>
      </c>
      <c r="D289" s="4" t="s">
        <v>379</v>
      </c>
      <c r="E289" s="20">
        <v>5</v>
      </c>
      <c r="F289" s="5">
        <f t="shared" si="20"/>
        <v>0.7</v>
      </c>
      <c r="G289" s="5"/>
      <c r="H289" s="5">
        <v>0.7</v>
      </c>
      <c r="I289" s="5"/>
    </row>
    <row r="290" spans="2:9" ht="15.75">
      <c r="B290" s="20">
        <v>212</v>
      </c>
      <c r="C290" s="20" t="s">
        <v>374</v>
      </c>
      <c r="D290" s="4" t="s">
        <v>222</v>
      </c>
      <c r="E290" s="20">
        <v>5</v>
      </c>
      <c r="F290" s="5">
        <f t="shared" si="20"/>
        <v>0.9</v>
      </c>
      <c r="G290" s="5"/>
      <c r="H290" s="5">
        <v>0.9</v>
      </c>
      <c r="I290" s="5"/>
    </row>
    <row r="291" spans="2:9" ht="15.75">
      <c r="B291" s="20">
        <v>213</v>
      </c>
      <c r="C291" s="20" t="s">
        <v>375</v>
      </c>
      <c r="D291" s="4" t="s">
        <v>380</v>
      </c>
      <c r="E291" s="20">
        <v>5</v>
      </c>
      <c r="F291" s="5">
        <f t="shared" si="20"/>
        <v>0.8</v>
      </c>
      <c r="G291" s="5"/>
      <c r="H291" s="5">
        <v>0.8</v>
      </c>
      <c r="I291" s="5"/>
    </row>
    <row r="292" spans="2:9" ht="15.75">
      <c r="B292" s="20">
        <v>214</v>
      </c>
      <c r="C292" s="20" t="s">
        <v>376</v>
      </c>
      <c r="D292" s="4" t="s">
        <v>381</v>
      </c>
      <c r="E292" s="20">
        <v>5</v>
      </c>
      <c r="F292" s="5">
        <f t="shared" si="20"/>
        <v>0.7</v>
      </c>
      <c r="G292" s="5"/>
      <c r="H292" s="5">
        <v>0.7</v>
      </c>
      <c r="I292" s="5"/>
    </row>
    <row r="293" spans="2:9" ht="15.75">
      <c r="B293" s="20">
        <v>215</v>
      </c>
      <c r="C293" s="20" t="s">
        <v>377</v>
      </c>
      <c r="D293" s="4" t="s">
        <v>382</v>
      </c>
      <c r="E293" s="20">
        <v>5</v>
      </c>
      <c r="F293" s="5">
        <f t="shared" si="20"/>
        <v>0.7</v>
      </c>
      <c r="G293" s="5"/>
      <c r="H293" s="5">
        <v>0.7</v>
      </c>
      <c r="I293" s="5"/>
    </row>
    <row r="294" spans="2:9" ht="15.75">
      <c r="B294" s="20">
        <v>216</v>
      </c>
      <c r="C294" s="20" t="s">
        <v>383</v>
      </c>
      <c r="D294" s="4" t="s">
        <v>399</v>
      </c>
      <c r="E294" s="20">
        <v>5</v>
      </c>
      <c r="F294" s="5">
        <f t="shared" si="20"/>
        <v>2.8</v>
      </c>
      <c r="G294" s="5"/>
      <c r="H294" s="5">
        <v>2.02</v>
      </c>
      <c r="I294" s="5">
        <v>0.78</v>
      </c>
    </row>
    <row r="295" spans="2:9" ht="15.75">
      <c r="B295" s="20">
        <v>217</v>
      </c>
      <c r="C295" s="20" t="s">
        <v>384</v>
      </c>
      <c r="D295" s="4" t="s">
        <v>93</v>
      </c>
      <c r="E295" s="20">
        <v>5</v>
      </c>
      <c r="F295" s="5">
        <f t="shared" si="20"/>
        <v>0.7</v>
      </c>
      <c r="G295" s="5"/>
      <c r="H295" s="5">
        <v>0.7</v>
      </c>
      <c r="I295" s="5"/>
    </row>
    <row r="296" spans="2:9" ht="15.75">
      <c r="B296" s="20">
        <v>218</v>
      </c>
      <c r="C296" s="20" t="s">
        <v>385</v>
      </c>
      <c r="D296" s="4" t="s">
        <v>60</v>
      </c>
      <c r="E296" s="20">
        <v>5</v>
      </c>
      <c r="F296" s="5">
        <f t="shared" si="20"/>
        <v>0.79999999999999993</v>
      </c>
      <c r="G296" s="5"/>
      <c r="H296" s="5">
        <v>0.1</v>
      </c>
      <c r="I296" s="5">
        <v>0.7</v>
      </c>
    </row>
    <row r="297" spans="2:9" ht="15.75">
      <c r="B297" s="20">
        <v>219</v>
      </c>
      <c r="C297" s="20" t="s">
        <v>386</v>
      </c>
      <c r="D297" s="4" t="s">
        <v>400</v>
      </c>
      <c r="E297" s="20">
        <v>5</v>
      </c>
      <c r="F297" s="5">
        <f t="shared" si="20"/>
        <v>1.2</v>
      </c>
      <c r="G297" s="5"/>
      <c r="H297" s="5"/>
      <c r="I297" s="5">
        <v>1.2</v>
      </c>
    </row>
    <row r="298" spans="2:9" ht="15.75">
      <c r="B298" s="20">
        <v>220</v>
      </c>
      <c r="C298" s="20" t="s">
        <v>387</v>
      </c>
      <c r="D298" s="4" t="s">
        <v>43</v>
      </c>
      <c r="E298" s="20">
        <v>5</v>
      </c>
      <c r="F298" s="5">
        <f t="shared" si="20"/>
        <v>0.5</v>
      </c>
      <c r="G298" s="5"/>
      <c r="H298" s="5">
        <v>0.5</v>
      </c>
      <c r="I298" s="5"/>
    </row>
    <row r="299" spans="2:9" ht="15.75">
      <c r="B299" s="20">
        <v>221</v>
      </c>
      <c r="C299" s="20" t="s">
        <v>388</v>
      </c>
      <c r="D299" s="4" t="s">
        <v>175</v>
      </c>
      <c r="E299" s="20">
        <v>5</v>
      </c>
      <c r="F299" s="5">
        <f t="shared" si="20"/>
        <v>0.5</v>
      </c>
      <c r="G299" s="5"/>
      <c r="H299" s="5">
        <v>0.5</v>
      </c>
      <c r="I299" s="5"/>
    </row>
    <row r="300" spans="2:9" ht="15.75">
      <c r="B300" s="20">
        <v>222</v>
      </c>
      <c r="C300" s="20" t="s">
        <v>389</v>
      </c>
      <c r="D300" s="4" t="s">
        <v>401</v>
      </c>
      <c r="E300" s="20">
        <v>5</v>
      </c>
      <c r="F300" s="5">
        <f t="shared" si="20"/>
        <v>0.8</v>
      </c>
      <c r="G300" s="5"/>
      <c r="H300" s="5">
        <v>0.8</v>
      </c>
      <c r="I300" s="5"/>
    </row>
    <row r="301" spans="2:9" ht="15.75">
      <c r="B301" s="20">
        <v>223</v>
      </c>
      <c r="C301" s="20" t="s">
        <v>390</v>
      </c>
      <c r="D301" s="4" t="s">
        <v>402</v>
      </c>
      <c r="E301" s="20">
        <v>5</v>
      </c>
      <c r="F301" s="5">
        <f t="shared" si="20"/>
        <v>0.7</v>
      </c>
      <c r="G301" s="5"/>
      <c r="H301" s="5">
        <v>0.7</v>
      </c>
      <c r="I301" s="5"/>
    </row>
    <row r="302" spans="2:9" ht="15.75">
      <c r="B302" s="20">
        <v>224</v>
      </c>
      <c r="C302" s="20" t="s">
        <v>391</v>
      </c>
      <c r="D302" s="4" t="s">
        <v>403</v>
      </c>
      <c r="E302" s="20">
        <v>5</v>
      </c>
      <c r="F302" s="5">
        <f t="shared" ref="F302:F371" si="27">G302+H302+I302</f>
        <v>1.25</v>
      </c>
      <c r="G302" s="5"/>
      <c r="H302" s="5">
        <v>0.72</v>
      </c>
      <c r="I302" s="5">
        <v>0.53</v>
      </c>
    </row>
    <row r="303" spans="2:9" ht="15.75">
      <c r="B303" s="20">
        <v>225</v>
      </c>
      <c r="C303" s="20" t="s">
        <v>392</v>
      </c>
      <c r="D303" s="4" t="s">
        <v>77</v>
      </c>
      <c r="E303" s="20">
        <v>5</v>
      </c>
      <c r="F303" s="5">
        <f t="shared" si="27"/>
        <v>1</v>
      </c>
      <c r="G303" s="5"/>
      <c r="H303" s="5">
        <v>1</v>
      </c>
      <c r="I303" s="5"/>
    </row>
    <row r="304" spans="2:9" ht="15.75">
      <c r="B304" s="20">
        <v>226</v>
      </c>
      <c r="C304" s="20" t="s">
        <v>393</v>
      </c>
      <c r="D304" s="4" t="s">
        <v>404</v>
      </c>
      <c r="E304" s="20">
        <v>5</v>
      </c>
      <c r="F304" s="5">
        <f t="shared" si="27"/>
        <v>1.5</v>
      </c>
      <c r="G304" s="5"/>
      <c r="H304" s="5"/>
      <c r="I304" s="5">
        <v>1.5</v>
      </c>
    </row>
    <row r="305" spans="2:9" ht="15.75">
      <c r="B305" s="20">
        <v>227</v>
      </c>
      <c r="C305" s="20" t="s">
        <v>394</v>
      </c>
      <c r="D305" s="4" t="s">
        <v>123</v>
      </c>
      <c r="E305" s="20">
        <v>5</v>
      </c>
      <c r="F305" s="5">
        <f t="shared" si="27"/>
        <v>0.5</v>
      </c>
      <c r="G305" s="5"/>
      <c r="H305" s="5">
        <v>0.5</v>
      </c>
      <c r="I305" s="5"/>
    </row>
    <row r="306" spans="2:9" ht="15.75">
      <c r="B306" s="20">
        <v>228</v>
      </c>
      <c r="C306" s="20" t="s">
        <v>395</v>
      </c>
      <c r="D306" s="4" t="s">
        <v>405</v>
      </c>
      <c r="E306" s="20">
        <v>5</v>
      </c>
      <c r="F306" s="5">
        <f t="shared" si="27"/>
        <v>1</v>
      </c>
      <c r="G306" s="5"/>
      <c r="H306" s="5">
        <v>0.52</v>
      </c>
      <c r="I306" s="5">
        <v>0.48</v>
      </c>
    </row>
    <row r="307" spans="2:9" ht="15.75">
      <c r="B307" s="20"/>
      <c r="C307" s="20" t="s">
        <v>19</v>
      </c>
      <c r="D307" s="4"/>
      <c r="E307" s="20"/>
      <c r="F307" s="8">
        <f t="shared" si="27"/>
        <v>23.949999999999996</v>
      </c>
      <c r="G307" s="8">
        <f>SUM(G286:G306)</f>
        <v>3</v>
      </c>
      <c r="H307" s="8">
        <f t="shared" ref="H307:I307" si="28">SUM(H286:H306)</f>
        <v>15.76</v>
      </c>
      <c r="I307" s="8">
        <f t="shared" si="28"/>
        <v>5.1899999999999995</v>
      </c>
    </row>
    <row r="308" spans="2:9" ht="15.75">
      <c r="B308" s="20"/>
      <c r="C308" s="29" t="s">
        <v>406</v>
      </c>
      <c r="D308" s="30"/>
      <c r="E308" s="30"/>
      <c r="F308" s="30"/>
      <c r="G308" s="30"/>
      <c r="H308" s="30"/>
      <c r="I308" s="31"/>
    </row>
    <row r="309" spans="2:9" ht="15.75">
      <c r="B309" s="20">
        <v>229</v>
      </c>
      <c r="C309" s="20" t="s">
        <v>396</v>
      </c>
      <c r="D309" s="4" t="s">
        <v>84</v>
      </c>
      <c r="E309" s="20">
        <v>5</v>
      </c>
      <c r="F309" s="5">
        <f t="shared" si="27"/>
        <v>1.5</v>
      </c>
      <c r="G309" s="5"/>
      <c r="H309" s="5">
        <v>1.5</v>
      </c>
      <c r="I309" s="5"/>
    </row>
    <row r="310" spans="2:9" ht="15.75">
      <c r="B310" s="20">
        <v>230</v>
      </c>
      <c r="C310" s="20" t="s">
        <v>397</v>
      </c>
      <c r="D310" s="4" t="s">
        <v>407</v>
      </c>
      <c r="E310" s="20">
        <v>5</v>
      </c>
      <c r="F310" s="5">
        <f t="shared" si="27"/>
        <v>1.1000000000000001</v>
      </c>
      <c r="G310" s="5"/>
      <c r="H310" s="5">
        <v>1.1000000000000001</v>
      </c>
      <c r="I310" s="5"/>
    </row>
    <row r="311" spans="2:9" ht="15.75">
      <c r="B311" s="20">
        <v>231</v>
      </c>
      <c r="C311" s="20" t="s">
        <v>398</v>
      </c>
      <c r="D311" s="4" t="s">
        <v>408</v>
      </c>
      <c r="E311" s="20">
        <v>5</v>
      </c>
      <c r="F311" s="5">
        <f t="shared" si="27"/>
        <v>0.6</v>
      </c>
      <c r="G311" s="5"/>
      <c r="H311" s="5">
        <v>0.6</v>
      </c>
      <c r="I311" s="5"/>
    </row>
    <row r="312" spans="2:9" ht="15.75">
      <c r="B312" s="20"/>
      <c r="C312" s="20" t="s">
        <v>19</v>
      </c>
      <c r="D312" s="4"/>
      <c r="E312" s="20"/>
      <c r="F312" s="5">
        <f t="shared" si="27"/>
        <v>3.2</v>
      </c>
      <c r="G312" s="5">
        <f t="shared" ref="G312:H312" si="29">SUM(G309:G311)</f>
        <v>0</v>
      </c>
      <c r="H312" s="5">
        <f t="shared" si="29"/>
        <v>3.2</v>
      </c>
      <c r="I312" s="5">
        <f>SUM(I309:I311)</f>
        <v>0</v>
      </c>
    </row>
    <row r="313" spans="2:9" ht="15.75">
      <c r="B313" s="20"/>
      <c r="C313" s="20" t="s">
        <v>112</v>
      </c>
      <c r="D313" s="4"/>
      <c r="E313" s="20"/>
      <c r="F313" s="8">
        <f t="shared" si="27"/>
        <v>27.15</v>
      </c>
      <c r="G313" s="8">
        <f>G307+G312</f>
        <v>3</v>
      </c>
      <c r="H313" s="8">
        <f t="shared" ref="H313:I313" si="30">H307+H312</f>
        <v>18.96</v>
      </c>
      <c r="I313" s="8">
        <f t="shared" si="30"/>
        <v>5.1899999999999995</v>
      </c>
    </row>
    <row r="314" spans="2:9" ht="15.75">
      <c r="B314" s="20"/>
      <c r="C314" s="29" t="s">
        <v>409</v>
      </c>
      <c r="D314" s="30"/>
      <c r="E314" s="30"/>
      <c r="F314" s="30"/>
      <c r="G314" s="30"/>
      <c r="H314" s="30"/>
      <c r="I314" s="31"/>
    </row>
    <row r="315" spans="2:9" ht="15.75">
      <c r="B315" s="20"/>
      <c r="C315" s="29" t="s">
        <v>411</v>
      </c>
      <c r="D315" s="30"/>
      <c r="E315" s="30"/>
      <c r="F315" s="30"/>
      <c r="G315" s="30"/>
      <c r="H315" s="30"/>
      <c r="I315" s="31"/>
    </row>
    <row r="316" spans="2:9" ht="15.75">
      <c r="B316" s="20">
        <v>232</v>
      </c>
      <c r="C316" s="20" t="s">
        <v>410</v>
      </c>
      <c r="D316" s="4" t="s">
        <v>179</v>
      </c>
      <c r="E316" s="20">
        <v>5</v>
      </c>
      <c r="F316" s="5">
        <f t="shared" si="27"/>
        <v>1.6</v>
      </c>
      <c r="G316" s="5">
        <v>1.3</v>
      </c>
      <c r="H316" s="5"/>
      <c r="I316" s="5">
        <v>0.3</v>
      </c>
    </row>
    <row r="317" spans="2:9" ht="15.75">
      <c r="B317" s="20">
        <v>233</v>
      </c>
      <c r="C317" s="20" t="s">
        <v>412</v>
      </c>
      <c r="D317" s="4" t="s">
        <v>421</v>
      </c>
      <c r="E317" s="20">
        <v>5</v>
      </c>
      <c r="F317" s="5">
        <f t="shared" si="27"/>
        <v>1.5</v>
      </c>
      <c r="G317" s="5">
        <v>1.3</v>
      </c>
      <c r="H317" s="5"/>
      <c r="I317" s="5">
        <v>0.2</v>
      </c>
    </row>
    <row r="318" spans="2:9" ht="15.75">
      <c r="B318" s="20">
        <v>234</v>
      </c>
      <c r="C318" s="20" t="s">
        <v>413</v>
      </c>
      <c r="D318" s="4" t="s">
        <v>123</v>
      </c>
      <c r="E318" s="20">
        <v>5</v>
      </c>
      <c r="F318" s="5">
        <f t="shared" si="27"/>
        <v>2.1</v>
      </c>
      <c r="G318" s="5">
        <v>0.5</v>
      </c>
      <c r="H318" s="5"/>
      <c r="I318" s="5">
        <v>1.6</v>
      </c>
    </row>
    <row r="319" spans="2:9" ht="15.75">
      <c r="B319" s="20">
        <v>235</v>
      </c>
      <c r="C319" s="20" t="s">
        <v>414</v>
      </c>
      <c r="D319" s="4" t="s">
        <v>221</v>
      </c>
      <c r="E319" s="20">
        <v>5</v>
      </c>
      <c r="F319" s="5">
        <f t="shared" si="27"/>
        <v>0.3</v>
      </c>
      <c r="G319" s="5">
        <v>0.3</v>
      </c>
      <c r="H319" s="5"/>
      <c r="I319" s="5"/>
    </row>
    <row r="320" spans="2:9" ht="15.75">
      <c r="B320" s="20">
        <v>236</v>
      </c>
      <c r="C320" s="20" t="s">
        <v>415</v>
      </c>
      <c r="D320" s="4" t="s">
        <v>170</v>
      </c>
      <c r="E320" s="20">
        <v>5</v>
      </c>
      <c r="F320" s="5">
        <f t="shared" si="27"/>
        <v>1.4</v>
      </c>
      <c r="G320" s="5">
        <v>0.6</v>
      </c>
      <c r="H320" s="5"/>
      <c r="I320" s="5">
        <v>0.8</v>
      </c>
    </row>
    <row r="321" spans="2:9" ht="15.75">
      <c r="B321" s="20">
        <v>237</v>
      </c>
      <c r="C321" s="20" t="s">
        <v>416</v>
      </c>
      <c r="D321" s="4" t="s">
        <v>422</v>
      </c>
      <c r="E321" s="20">
        <v>5</v>
      </c>
      <c r="F321" s="5">
        <f t="shared" si="27"/>
        <v>0.64</v>
      </c>
      <c r="G321" s="5">
        <v>0.4</v>
      </c>
      <c r="H321" s="5"/>
      <c r="I321" s="5">
        <v>0.24</v>
      </c>
    </row>
    <row r="322" spans="2:9" ht="15.75">
      <c r="B322" s="20">
        <v>238</v>
      </c>
      <c r="C322" s="20" t="s">
        <v>417</v>
      </c>
      <c r="D322" s="4" t="s">
        <v>84</v>
      </c>
      <c r="E322" s="20">
        <v>5</v>
      </c>
      <c r="F322" s="5">
        <f t="shared" si="27"/>
        <v>3.8</v>
      </c>
      <c r="G322" s="5">
        <v>0.5</v>
      </c>
      <c r="H322" s="5"/>
      <c r="I322" s="5">
        <v>3.3</v>
      </c>
    </row>
    <row r="323" spans="2:9" ht="15.75">
      <c r="B323" s="20">
        <v>239</v>
      </c>
      <c r="C323" s="20" t="s">
        <v>418</v>
      </c>
      <c r="D323" s="4" t="s">
        <v>423</v>
      </c>
      <c r="E323" s="20">
        <v>5</v>
      </c>
      <c r="F323" s="5">
        <f t="shared" si="27"/>
        <v>0.5</v>
      </c>
      <c r="G323" s="5"/>
      <c r="H323" s="5"/>
      <c r="I323" s="5">
        <v>0.5</v>
      </c>
    </row>
    <row r="324" spans="2:9" ht="15.75">
      <c r="B324" s="20">
        <v>240</v>
      </c>
      <c r="C324" s="20" t="s">
        <v>419</v>
      </c>
      <c r="D324" s="4" t="s">
        <v>424</v>
      </c>
      <c r="E324" s="20">
        <v>5</v>
      </c>
      <c r="F324" s="5">
        <f t="shared" si="27"/>
        <v>1.6</v>
      </c>
      <c r="G324" s="5"/>
      <c r="H324" s="5"/>
      <c r="I324" s="5">
        <v>1.6</v>
      </c>
    </row>
    <row r="325" spans="2:9" ht="15.75">
      <c r="B325" s="20">
        <v>241</v>
      </c>
      <c r="C325" s="20" t="s">
        <v>420</v>
      </c>
      <c r="D325" s="4" t="s">
        <v>425</v>
      </c>
      <c r="E325" s="20">
        <v>5</v>
      </c>
      <c r="F325" s="5">
        <f t="shared" si="27"/>
        <v>0.8</v>
      </c>
      <c r="G325" s="5"/>
      <c r="H325" s="5"/>
      <c r="I325" s="5">
        <v>0.8</v>
      </c>
    </row>
    <row r="326" spans="2:9" ht="15.75">
      <c r="B326" s="20">
        <v>242</v>
      </c>
      <c r="C326" s="20" t="s">
        <v>426</v>
      </c>
      <c r="D326" s="4" t="s">
        <v>436</v>
      </c>
      <c r="E326" s="20">
        <v>5</v>
      </c>
      <c r="F326" s="5">
        <f t="shared" si="27"/>
        <v>1.6</v>
      </c>
      <c r="G326" s="5"/>
      <c r="H326" s="5"/>
      <c r="I326" s="5">
        <v>1.6</v>
      </c>
    </row>
    <row r="327" spans="2:9" ht="15.75">
      <c r="B327" s="20">
        <v>243</v>
      </c>
      <c r="C327" s="20" t="s">
        <v>427</v>
      </c>
      <c r="D327" s="4" t="s">
        <v>437</v>
      </c>
      <c r="E327" s="20">
        <v>5</v>
      </c>
      <c r="F327" s="5">
        <f t="shared" si="27"/>
        <v>0.3</v>
      </c>
      <c r="G327" s="5"/>
      <c r="H327" s="5"/>
      <c r="I327" s="5">
        <v>0.3</v>
      </c>
    </row>
    <row r="328" spans="2:9" ht="15.75">
      <c r="B328" s="20">
        <v>244</v>
      </c>
      <c r="C328" s="20" t="s">
        <v>428</v>
      </c>
      <c r="D328" s="4" t="s">
        <v>438</v>
      </c>
      <c r="E328" s="20">
        <v>5</v>
      </c>
      <c r="F328" s="5">
        <f t="shared" si="27"/>
        <v>0.6</v>
      </c>
      <c r="G328" s="5"/>
      <c r="H328" s="5"/>
      <c r="I328" s="5">
        <v>0.6</v>
      </c>
    </row>
    <row r="329" spans="2:9" ht="15.75">
      <c r="B329" s="20">
        <v>245</v>
      </c>
      <c r="C329" s="20" t="s">
        <v>429</v>
      </c>
      <c r="D329" s="4" t="s">
        <v>439</v>
      </c>
      <c r="E329" s="20">
        <v>5</v>
      </c>
      <c r="F329" s="5">
        <f t="shared" si="27"/>
        <v>0.5</v>
      </c>
      <c r="G329" s="5"/>
      <c r="H329" s="5"/>
      <c r="I329" s="5">
        <v>0.5</v>
      </c>
    </row>
    <row r="330" spans="2:9" ht="15.75">
      <c r="B330" s="20">
        <v>246</v>
      </c>
      <c r="C330" s="20" t="s">
        <v>430</v>
      </c>
      <c r="D330" s="4" t="s">
        <v>440</v>
      </c>
      <c r="E330" s="20">
        <v>5</v>
      </c>
      <c r="F330" s="5">
        <f t="shared" si="27"/>
        <v>0.8</v>
      </c>
      <c r="G330" s="5"/>
      <c r="H330" s="5"/>
      <c r="I330" s="5">
        <v>0.8</v>
      </c>
    </row>
    <row r="331" spans="2:9" ht="15.75">
      <c r="B331" s="20">
        <v>247</v>
      </c>
      <c r="C331" s="20" t="s">
        <v>431</v>
      </c>
      <c r="D331" s="4" t="s">
        <v>441</v>
      </c>
      <c r="E331" s="20">
        <v>5</v>
      </c>
      <c r="F331" s="5">
        <f t="shared" si="27"/>
        <v>0.3</v>
      </c>
      <c r="G331" s="5"/>
      <c r="H331" s="5"/>
      <c r="I331" s="5">
        <v>0.3</v>
      </c>
    </row>
    <row r="332" spans="2:9" ht="15.75">
      <c r="B332" s="20">
        <v>248</v>
      </c>
      <c r="C332" s="20" t="s">
        <v>432</v>
      </c>
      <c r="D332" s="4" t="s">
        <v>442</v>
      </c>
      <c r="E332" s="20">
        <v>5</v>
      </c>
      <c r="F332" s="5">
        <f t="shared" si="27"/>
        <v>4</v>
      </c>
      <c r="G332" s="5">
        <v>3.2</v>
      </c>
      <c r="H332" s="5"/>
      <c r="I332" s="5">
        <v>0.8</v>
      </c>
    </row>
    <row r="333" spans="2:9" ht="15.75">
      <c r="B333" s="20">
        <v>249</v>
      </c>
      <c r="C333" s="20" t="s">
        <v>433</v>
      </c>
      <c r="D333" s="4" t="s">
        <v>443</v>
      </c>
      <c r="E333" s="20">
        <v>5</v>
      </c>
      <c r="F333" s="5">
        <f t="shared" si="27"/>
        <v>4</v>
      </c>
      <c r="G333" s="5">
        <v>2.2000000000000002</v>
      </c>
      <c r="H333" s="5"/>
      <c r="I333" s="5">
        <v>1.8</v>
      </c>
    </row>
    <row r="334" spans="2:9" ht="15.75">
      <c r="B334" s="20">
        <v>250</v>
      </c>
      <c r="C334" s="20" t="s">
        <v>434</v>
      </c>
      <c r="D334" s="4" t="s">
        <v>444</v>
      </c>
      <c r="E334" s="20">
        <v>5</v>
      </c>
      <c r="F334" s="5">
        <f t="shared" si="27"/>
        <v>2</v>
      </c>
      <c r="G334" s="5">
        <v>2</v>
      </c>
      <c r="H334" s="5"/>
      <c r="I334" s="5"/>
    </row>
    <row r="335" spans="2:9" ht="15.75">
      <c r="B335" s="20">
        <v>251</v>
      </c>
      <c r="C335" s="20" t="s">
        <v>435</v>
      </c>
      <c r="D335" s="4" t="s">
        <v>445</v>
      </c>
      <c r="E335" s="20">
        <v>5</v>
      </c>
      <c r="F335" s="5">
        <f t="shared" si="27"/>
        <v>1.3</v>
      </c>
      <c r="G335" s="5"/>
      <c r="H335" s="5"/>
      <c r="I335" s="5">
        <v>1.3</v>
      </c>
    </row>
    <row r="336" spans="2:9" ht="15.75">
      <c r="B336" s="20">
        <v>252</v>
      </c>
      <c r="C336" s="20" t="s">
        <v>447</v>
      </c>
      <c r="D336" s="4" t="s">
        <v>446</v>
      </c>
      <c r="E336" s="20">
        <v>5</v>
      </c>
      <c r="F336" s="5">
        <f t="shared" si="27"/>
        <v>0.7</v>
      </c>
      <c r="G336" s="5"/>
      <c r="H336" s="5"/>
      <c r="I336" s="5">
        <v>0.7</v>
      </c>
    </row>
    <row r="337" spans="2:9" ht="15.75">
      <c r="B337" s="20">
        <v>253</v>
      </c>
      <c r="C337" s="20" t="s">
        <v>448</v>
      </c>
      <c r="D337" s="4" t="s">
        <v>457</v>
      </c>
      <c r="E337" s="20">
        <v>5</v>
      </c>
      <c r="F337" s="5">
        <f t="shared" si="27"/>
        <v>0.4</v>
      </c>
      <c r="G337" s="5"/>
      <c r="H337" s="5"/>
      <c r="I337" s="5">
        <v>0.4</v>
      </c>
    </row>
    <row r="338" spans="2:9" ht="15.75">
      <c r="B338" s="20">
        <v>254</v>
      </c>
      <c r="C338" s="20" t="s">
        <v>449</v>
      </c>
      <c r="D338" s="4" t="s">
        <v>249</v>
      </c>
      <c r="E338" s="20">
        <v>5</v>
      </c>
      <c r="F338" s="5">
        <f t="shared" si="27"/>
        <v>0.2</v>
      </c>
      <c r="G338" s="5"/>
      <c r="H338" s="5"/>
      <c r="I338" s="5">
        <v>0.2</v>
      </c>
    </row>
    <row r="339" spans="2:9" ht="15.75">
      <c r="B339" s="20">
        <v>255</v>
      </c>
      <c r="C339" s="20" t="s">
        <v>450</v>
      </c>
      <c r="D339" s="4" t="s">
        <v>458</v>
      </c>
      <c r="E339" s="20">
        <v>5</v>
      </c>
      <c r="F339" s="5">
        <f t="shared" si="27"/>
        <v>0.3</v>
      </c>
      <c r="G339" s="5"/>
      <c r="H339" s="5"/>
      <c r="I339" s="5">
        <v>0.3</v>
      </c>
    </row>
    <row r="340" spans="2:9" ht="15.75">
      <c r="B340" s="20">
        <v>256</v>
      </c>
      <c r="C340" s="20" t="s">
        <v>451</v>
      </c>
      <c r="D340" s="4" t="s">
        <v>94</v>
      </c>
      <c r="E340" s="20">
        <v>5</v>
      </c>
      <c r="F340" s="5">
        <f t="shared" si="27"/>
        <v>0.6</v>
      </c>
      <c r="G340" s="5"/>
      <c r="H340" s="5"/>
      <c r="I340" s="5">
        <v>0.6</v>
      </c>
    </row>
    <row r="341" spans="2:9" ht="15.75">
      <c r="B341" s="20">
        <v>257</v>
      </c>
      <c r="C341" s="20" t="s">
        <v>452</v>
      </c>
      <c r="D341" s="4" t="s">
        <v>459</v>
      </c>
      <c r="E341" s="20">
        <v>5</v>
      </c>
      <c r="F341" s="5">
        <f t="shared" si="27"/>
        <v>0.1</v>
      </c>
      <c r="G341" s="5"/>
      <c r="H341" s="5"/>
      <c r="I341" s="5">
        <v>0.1</v>
      </c>
    </row>
    <row r="342" spans="2:9" ht="15.75">
      <c r="B342" s="20">
        <v>258</v>
      </c>
      <c r="C342" s="20" t="s">
        <v>453</v>
      </c>
      <c r="D342" s="4" t="s">
        <v>85</v>
      </c>
      <c r="E342" s="20">
        <v>5</v>
      </c>
      <c r="F342" s="5">
        <f t="shared" si="27"/>
        <v>0.39</v>
      </c>
      <c r="G342" s="5">
        <v>0.25</v>
      </c>
      <c r="H342" s="5"/>
      <c r="I342" s="5">
        <v>0.14000000000000001</v>
      </c>
    </row>
    <row r="343" spans="2:9" ht="15.75">
      <c r="B343" s="20">
        <v>259</v>
      </c>
      <c r="C343" s="20" t="s">
        <v>454</v>
      </c>
      <c r="D343" s="4" t="s">
        <v>460</v>
      </c>
      <c r="E343" s="20">
        <v>5</v>
      </c>
      <c r="F343" s="5">
        <f t="shared" si="27"/>
        <v>0.6</v>
      </c>
      <c r="G343" s="5"/>
      <c r="H343" s="5"/>
      <c r="I343" s="5">
        <v>0.6</v>
      </c>
    </row>
    <row r="344" spans="2:9" ht="15.75">
      <c r="B344" s="20">
        <v>260</v>
      </c>
      <c r="C344" s="20" t="s">
        <v>455</v>
      </c>
      <c r="D344" s="4" t="s">
        <v>93</v>
      </c>
      <c r="E344" s="20">
        <v>5</v>
      </c>
      <c r="F344" s="5">
        <f t="shared" si="27"/>
        <v>0.6</v>
      </c>
      <c r="G344" s="5"/>
      <c r="H344" s="5"/>
      <c r="I344" s="5">
        <v>0.6</v>
      </c>
    </row>
    <row r="345" spans="2:9" ht="15.75">
      <c r="B345" s="20">
        <v>261</v>
      </c>
      <c r="C345" s="20" t="s">
        <v>456</v>
      </c>
      <c r="D345" s="4" t="s">
        <v>461</v>
      </c>
      <c r="E345" s="20">
        <v>5</v>
      </c>
      <c r="F345" s="5">
        <f t="shared" si="27"/>
        <v>0.9</v>
      </c>
      <c r="G345" s="5">
        <v>0.75</v>
      </c>
      <c r="H345" s="5"/>
      <c r="I345" s="5">
        <v>0.15</v>
      </c>
    </row>
    <row r="346" spans="2:9" ht="15.75">
      <c r="B346" s="20">
        <v>262</v>
      </c>
      <c r="C346" s="20" t="s">
        <v>463</v>
      </c>
      <c r="D346" s="4" t="s">
        <v>462</v>
      </c>
      <c r="E346" s="20">
        <v>5</v>
      </c>
      <c r="F346" s="5">
        <f t="shared" si="27"/>
        <v>0.9</v>
      </c>
      <c r="G346" s="5">
        <v>0.9</v>
      </c>
      <c r="H346" s="5"/>
      <c r="I346" s="5"/>
    </row>
    <row r="347" spans="2:9" ht="15.75">
      <c r="B347" s="20">
        <v>263</v>
      </c>
      <c r="C347" s="20" t="s">
        <v>464</v>
      </c>
      <c r="D347" s="4" t="s">
        <v>473</v>
      </c>
      <c r="E347" s="20">
        <v>5</v>
      </c>
      <c r="F347" s="5">
        <f t="shared" si="27"/>
        <v>0.45</v>
      </c>
      <c r="G347" s="5"/>
      <c r="H347" s="5"/>
      <c r="I347" s="5">
        <v>0.45</v>
      </c>
    </row>
    <row r="348" spans="2:9" ht="15.75">
      <c r="B348" s="20">
        <v>264</v>
      </c>
      <c r="C348" s="20" t="s">
        <v>465</v>
      </c>
      <c r="D348" s="4" t="s">
        <v>474</v>
      </c>
      <c r="E348" s="20">
        <v>5</v>
      </c>
      <c r="F348" s="5">
        <f t="shared" si="27"/>
        <v>0.2</v>
      </c>
      <c r="G348" s="5"/>
      <c r="H348" s="5"/>
      <c r="I348" s="5">
        <v>0.2</v>
      </c>
    </row>
    <row r="349" spans="2:9" ht="15.75">
      <c r="B349" s="20">
        <v>265</v>
      </c>
      <c r="C349" s="20" t="s">
        <v>466</v>
      </c>
      <c r="D349" s="4" t="s">
        <v>475</v>
      </c>
      <c r="E349" s="20">
        <v>5</v>
      </c>
      <c r="F349" s="5">
        <f t="shared" si="27"/>
        <v>0.15</v>
      </c>
      <c r="G349" s="5"/>
      <c r="H349" s="5"/>
      <c r="I349" s="5">
        <v>0.15</v>
      </c>
    </row>
    <row r="350" spans="2:9" ht="15.75">
      <c r="B350" s="20">
        <v>266</v>
      </c>
      <c r="C350" s="20" t="s">
        <v>467</v>
      </c>
      <c r="D350" s="4" t="s">
        <v>476</v>
      </c>
      <c r="E350" s="20">
        <v>5</v>
      </c>
      <c r="F350" s="5">
        <f t="shared" si="27"/>
        <v>0.1</v>
      </c>
      <c r="G350" s="5"/>
      <c r="H350" s="5"/>
      <c r="I350" s="5">
        <v>0.1</v>
      </c>
    </row>
    <row r="351" spans="2:9" ht="15.75">
      <c r="B351" s="20">
        <v>267</v>
      </c>
      <c r="C351" s="20" t="s">
        <v>468</v>
      </c>
      <c r="D351" s="4" t="s">
        <v>477</v>
      </c>
      <c r="E351" s="20">
        <v>5</v>
      </c>
      <c r="F351" s="5">
        <f t="shared" si="27"/>
        <v>0.48</v>
      </c>
      <c r="G351" s="5">
        <v>0.48</v>
      </c>
      <c r="H351" s="5"/>
      <c r="I351" s="5"/>
    </row>
    <row r="352" spans="2:9" ht="15.75">
      <c r="B352" s="20">
        <v>268</v>
      </c>
      <c r="C352" s="20" t="s">
        <v>469</v>
      </c>
      <c r="D352" s="4" t="s">
        <v>478</v>
      </c>
      <c r="E352" s="20">
        <v>5</v>
      </c>
      <c r="F352" s="5">
        <f t="shared" si="27"/>
        <v>0.4</v>
      </c>
      <c r="G352" s="5">
        <v>0.3</v>
      </c>
      <c r="H352" s="5"/>
      <c r="I352" s="5">
        <v>0.1</v>
      </c>
    </row>
    <row r="353" spans="2:9" ht="15.75">
      <c r="B353" s="20">
        <v>269</v>
      </c>
      <c r="C353" s="20" t="s">
        <v>470</v>
      </c>
      <c r="D353" s="4" t="s">
        <v>290</v>
      </c>
      <c r="E353" s="20">
        <v>5</v>
      </c>
      <c r="F353" s="5">
        <f t="shared" si="27"/>
        <v>0.3</v>
      </c>
      <c r="G353" s="5"/>
      <c r="H353" s="5"/>
      <c r="I353" s="5">
        <v>0.3</v>
      </c>
    </row>
    <row r="354" spans="2:9" ht="15.75">
      <c r="B354" s="20">
        <v>270</v>
      </c>
      <c r="C354" s="20" t="s">
        <v>471</v>
      </c>
      <c r="D354" s="4" t="s">
        <v>479</v>
      </c>
      <c r="E354" s="20">
        <v>5</v>
      </c>
      <c r="F354" s="5">
        <f t="shared" si="27"/>
        <v>1.5</v>
      </c>
      <c r="G354" s="5"/>
      <c r="H354" s="5"/>
      <c r="I354" s="5">
        <v>1.5</v>
      </c>
    </row>
    <row r="355" spans="2:9" ht="15.75">
      <c r="B355" s="20">
        <v>271</v>
      </c>
      <c r="C355" s="20" t="s">
        <v>472</v>
      </c>
      <c r="D355" s="4" t="s">
        <v>480</v>
      </c>
      <c r="E355" s="20">
        <v>5</v>
      </c>
      <c r="F355" s="5">
        <f t="shared" si="27"/>
        <v>0.8</v>
      </c>
      <c r="G355" s="5"/>
      <c r="H355" s="5"/>
      <c r="I355" s="5">
        <v>0.8</v>
      </c>
    </row>
    <row r="356" spans="2:9" ht="15.75">
      <c r="B356" s="20"/>
      <c r="C356" s="20" t="s">
        <v>19</v>
      </c>
      <c r="D356" s="4"/>
      <c r="E356" s="20"/>
      <c r="F356" s="5">
        <f t="shared" si="27"/>
        <v>39.710000000000008</v>
      </c>
      <c r="G356" s="5">
        <f>SUM(G316:G355)</f>
        <v>14.980000000000002</v>
      </c>
      <c r="H356" s="5">
        <f t="shared" ref="H356:I356" si="31">SUM(H316:H355)</f>
        <v>0</v>
      </c>
      <c r="I356" s="5">
        <f t="shared" si="31"/>
        <v>24.730000000000008</v>
      </c>
    </row>
    <row r="357" spans="2:9" ht="15.75">
      <c r="B357" s="20"/>
      <c r="C357" s="29" t="s">
        <v>481</v>
      </c>
      <c r="D357" s="30"/>
      <c r="E357" s="30"/>
      <c r="F357" s="30"/>
      <c r="G357" s="30"/>
      <c r="H357" s="30"/>
      <c r="I357" s="31"/>
    </row>
    <row r="358" spans="2:9" ht="15.75">
      <c r="B358" s="20">
        <v>272</v>
      </c>
      <c r="C358" s="20" t="s">
        <v>482</v>
      </c>
      <c r="D358" s="4" t="s">
        <v>481</v>
      </c>
      <c r="E358" s="20">
        <v>5</v>
      </c>
      <c r="F358" s="5">
        <f t="shared" si="27"/>
        <v>0.5</v>
      </c>
      <c r="G358" s="5"/>
      <c r="H358" s="5"/>
      <c r="I358" s="5">
        <v>0.5</v>
      </c>
    </row>
    <row r="359" spans="2:9" ht="15.75">
      <c r="B359" s="20"/>
      <c r="C359" s="29" t="s">
        <v>483</v>
      </c>
      <c r="D359" s="30"/>
      <c r="E359" s="30"/>
      <c r="F359" s="30"/>
      <c r="G359" s="30"/>
      <c r="H359" s="30"/>
      <c r="I359" s="31"/>
    </row>
    <row r="360" spans="2:9" ht="15.75">
      <c r="B360" s="20">
        <v>273</v>
      </c>
      <c r="C360" s="20" t="s">
        <v>484</v>
      </c>
      <c r="D360" s="4" t="s">
        <v>483</v>
      </c>
      <c r="E360" s="20">
        <v>5</v>
      </c>
      <c r="F360" s="5">
        <f t="shared" si="27"/>
        <v>0.4</v>
      </c>
      <c r="G360" s="5"/>
      <c r="H360" s="5"/>
      <c r="I360" s="5">
        <v>0.4</v>
      </c>
    </row>
    <row r="361" spans="2:9" ht="15.75">
      <c r="B361" s="20"/>
      <c r="C361" s="20" t="s">
        <v>112</v>
      </c>
      <c r="D361" s="4"/>
      <c r="E361" s="20"/>
      <c r="F361" s="8">
        <f t="shared" si="27"/>
        <v>40.610000000000007</v>
      </c>
      <c r="G361" s="8">
        <f>G356+G358+G360</f>
        <v>14.980000000000002</v>
      </c>
      <c r="H361" s="8">
        <f t="shared" ref="H361:I361" si="32">H356+H358+H360</f>
        <v>0</v>
      </c>
      <c r="I361" s="8">
        <f t="shared" si="32"/>
        <v>25.630000000000006</v>
      </c>
    </row>
    <row r="362" spans="2:9" ht="15.75">
      <c r="B362" s="20"/>
      <c r="C362" s="29" t="s">
        <v>485</v>
      </c>
      <c r="D362" s="30"/>
      <c r="E362" s="30"/>
      <c r="F362" s="30"/>
      <c r="G362" s="30"/>
      <c r="H362" s="30"/>
      <c r="I362" s="31"/>
    </row>
    <row r="363" spans="2:9" ht="15.75">
      <c r="B363" s="20"/>
      <c r="C363" s="29" t="s">
        <v>486</v>
      </c>
      <c r="D363" s="30"/>
      <c r="E363" s="30"/>
      <c r="F363" s="30"/>
      <c r="G363" s="30"/>
      <c r="H363" s="30"/>
      <c r="I363" s="31"/>
    </row>
    <row r="364" spans="2:9" ht="15.75">
      <c r="B364" s="20">
        <v>274</v>
      </c>
      <c r="C364" s="20" t="s">
        <v>487</v>
      </c>
      <c r="D364" s="4" t="s">
        <v>96</v>
      </c>
      <c r="E364" s="20">
        <v>5</v>
      </c>
      <c r="F364" s="5">
        <f t="shared" si="27"/>
        <v>2</v>
      </c>
      <c r="G364" s="5"/>
      <c r="H364" s="5">
        <v>0.45</v>
      </c>
      <c r="I364" s="5">
        <v>1.55</v>
      </c>
    </row>
    <row r="365" spans="2:9" ht="15.75">
      <c r="B365" s="20">
        <v>275</v>
      </c>
      <c r="C365" s="20" t="s">
        <v>488</v>
      </c>
      <c r="D365" s="4" t="s">
        <v>497</v>
      </c>
      <c r="E365" s="20">
        <v>5</v>
      </c>
      <c r="F365" s="5">
        <f t="shared" si="27"/>
        <v>2.2999999999999998</v>
      </c>
      <c r="G365" s="5">
        <v>0.5</v>
      </c>
      <c r="H365" s="5"/>
      <c r="I365" s="5">
        <v>1.8</v>
      </c>
    </row>
    <row r="366" spans="2:9" ht="15.75">
      <c r="B366" s="20">
        <v>276</v>
      </c>
      <c r="C366" s="20" t="s">
        <v>489</v>
      </c>
      <c r="D366" s="4" t="s">
        <v>221</v>
      </c>
      <c r="E366" s="20">
        <v>5</v>
      </c>
      <c r="F366" s="5">
        <f t="shared" si="27"/>
        <v>0.5</v>
      </c>
      <c r="G366" s="5"/>
      <c r="H366" s="5"/>
      <c r="I366" s="5">
        <v>0.5</v>
      </c>
    </row>
    <row r="367" spans="2:9" ht="15.75">
      <c r="B367" s="20">
        <v>277</v>
      </c>
      <c r="C367" s="20" t="s">
        <v>490</v>
      </c>
      <c r="D367" s="4" t="s">
        <v>60</v>
      </c>
      <c r="E367" s="20">
        <v>5</v>
      </c>
      <c r="F367" s="5">
        <f t="shared" si="27"/>
        <v>0.8</v>
      </c>
      <c r="G367" s="5"/>
      <c r="H367" s="5"/>
      <c r="I367" s="5">
        <v>0.8</v>
      </c>
    </row>
    <row r="368" spans="2:9" ht="15.75">
      <c r="B368" s="20">
        <v>278</v>
      </c>
      <c r="C368" s="20" t="s">
        <v>491</v>
      </c>
      <c r="D368" s="4" t="s">
        <v>93</v>
      </c>
      <c r="E368" s="20">
        <v>5</v>
      </c>
      <c r="F368" s="5">
        <f t="shared" si="27"/>
        <v>1</v>
      </c>
      <c r="G368" s="5"/>
      <c r="H368" s="5"/>
      <c r="I368" s="5">
        <v>1</v>
      </c>
    </row>
    <row r="369" spans="2:9" ht="15.75">
      <c r="B369" s="20">
        <v>279</v>
      </c>
      <c r="C369" s="20" t="s">
        <v>492</v>
      </c>
      <c r="D369" s="4" t="s">
        <v>189</v>
      </c>
      <c r="E369" s="20">
        <v>5</v>
      </c>
      <c r="F369" s="5">
        <f t="shared" si="27"/>
        <v>0.6</v>
      </c>
      <c r="G369" s="5"/>
      <c r="H369" s="5"/>
      <c r="I369" s="5">
        <v>0.6</v>
      </c>
    </row>
    <row r="370" spans="2:9" ht="15.75">
      <c r="B370" s="20">
        <v>280</v>
      </c>
      <c r="C370" s="20" t="s">
        <v>493</v>
      </c>
      <c r="D370" s="4" t="s">
        <v>459</v>
      </c>
      <c r="E370" s="20">
        <v>5</v>
      </c>
      <c r="F370" s="5">
        <f t="shared" si="27"/>
        <v>1</v>
      </c>
      <c r="G370" s="5"/>
      <c r="H370" s="5"/>
      <c r="I370" s="5">
        <v>1</v>
      </c>
    </row>
    <row r="371" spans="2:9" ht="15.75">
      <c r="B371" s="20">
        <v>281</v>
      </c>
      <c r="C371" s="20" t="s">
        <v>494</v>
      </c>
      <c r="D371" s="4" t="s">
        <v>124</v>
      </c>
      <c r="E371" s="20">
        <v>5</v>
      </c>
      <c r="F371" s="5">
        <f t="shared" si="27"/>
        <v>1</v>
      </c>
      <c r="G371" s="5"/>
      <c r="H371" s="5">
        <v>0.94899999999999995</v>
      </c>
      <c r="I371" s="5">
        <v>5.0999999999999997E-2</v>
      </c>
    </row>
    <row r="372" spans="2:9" ht="15.75">
      <c r="B372" s="20">
        <v>282</v>
      </c>
      <c r="C372" s="20" t="s">
        <v>495</v>
      </c>
      <c r="D372" s="4" t="s">
        <v>498</v>
      </c>
      <c r="E372" s="20">
        <v>5</v>
      </c>
      <c r="F372" s="5">
        <f t="shared" ref="F372:F451" si="33">G372+H372+I372</f>
        <v>0.5</v>
      </c>
      <c r="G372" s="5"/>
      <c r="H372" s="5"/>
      <c r="I372" s="5">
        <v>0.5</v>
      </c>
    </row>
    <row r="373" spans="2:9" ht="15.75">
      <c r="B373" s="20">
        <v>283</v>
      </c>
      <c r="C373" s="20" t="s">
        <v>496</v>
      </c>
      <c r="D373" s="4" t="s">
        <v>499</v>
      </c>
      <c r="E373" s="20">
        <v>5</v>
      </c>
      <c r="F373" s="5">
        <f t="shared" si="33"/>
        <v>0.8</v>
      </c>
      <c r="G373" s="5"/>
      <c r="H373" s="5"/>
      <c r="I373" s="5">
        <v>0.8</v>
      </c>
    </row>
    <row r="374" spans="2:9" ht="15.75">
      <c r="B374" s="20"/>
      <c r="C374" s="20" t="s">
        <v>19</v>
      </c>
      <c r="D374" s="4"/>
      <c r="E374" s="20"/>
      <c r="F374" s="8">
        <f t="shared" si="33"/>
        <v>10.5</v>
      </c>
      <c r="G374" s="5">
        <f>SUM(G364:G373)</f>
        <v>0.5</v>
      </c>
      <c r="H374" s="5">
        <f t="shared" ref="H374:I374" si="34">SUM(H364:H373)</f>
        <v>1.399</v>
      </c>
      <c r="I374" s="5">
        <f t="shared" si="34"/>
        <v>8.6010000000000009</v>
      </c>
    </row>
    <row r="375" spans="2:9" ht="15.75">
      <c r="B375" s="20"/>
      <c r="C375" s="29" t="s">
        <v>500</v>
      </c>
      <c r="D375" s="30"/>
      <c r="E375" s="30"/>
      <c r="F375" s="30"/>
      <c r="G375" s="30"/>
      <c r="H375" s="30"/>
      <c r="I375" s="31"/>
    </row>
    <row r="376" spans="2:9" ht="15.75">
      <c r="B376" s="20">
        <v>284</v>
      </c>
      <c r="C376" s="20" t="s">
        <v>502</v>
      </c>
      <c r="D376" s="4" t="s">
        <v>506</v>
      </c>
      <c r="E376" s="20">
        <v>5</v>
      </c>
      <c r="F376" s="5">
        <f t="shared" si="33"/>
        <v>1.5</v>
      </c>
      <c r="G376" s="5"/>
      <c r="H376" s="5"/>
      <c r="I376" s="5">
        <v>1.5</v>
      </c>
    </row>
    <row r="377" spans="2:9" ht="15.75">
      <c r="B377" s="20">
        <v>285</v>
      </c>
      <c r="C377" s="20" t="s">
        <v>503</v>
      </c>
      <c r="D377" s="4" t="s">
        <v>507</v>
      </c>
      <c r="E377" s="20">
        <v>5</v>
      </c>
      <c r="F377" s="5">
        <f t="shared" si="33"/>
        <v>2</v>
      </c>
      <c r="G377" s="5"/>
      <c r="H377" s="5">
        <v>0.45</v>
      </c>
      <c r="I377" s="5">
        <v>1.55</v>
      </c>
    </row>
    <row r="378" spans="2:9" ht="15.75">
      <c r="B378" s="20">
        <v>286</v>
      </c>
      <c r="C378" s="20" t="s">
        <v>504</v>
      </c>
      <c r="D378" s="4" t="s">
        <v>65</v>
      </c>
      <c r="E378" s="20">
        <v>5</v>
      </c>
      <c r="F378" s="5">
        <f t="shared" si="33"/>
        <v>2</v>
      </c>
      <c r="G378" s="5"/>
      <c r="H378" s="5">
        <v>0.45</v>
      </c>
      <c r="I378" s="5">
        <v>1.55</v>
      </c>
    </row>
    <row r="379" spans="2:9" ht="15.75">
      <c r="B379" s="20">
        <v>287</v>
      </c>
      <c r="C379" s="20" t="s">
        <v>505</v>
      </c>
      <c r="D379" s="4" t="s">
        <v>422</v>
      </c>
      <c r="E379" s="20">
        <v>5</v>
      </c>
      <c r="F379" s="5">
        <f t="shared" si="33"/>
        <v>2</v>
      </c>
      <c r="G379" s="5"/>
      <c r="H379" s="5"/>
      <c r="I379" s="5">
        <v>2</v>
      </c>
    </row>
    <row r="380" spans="2:9" ht="15.75">
      <c r="B380" s="20"/>
      <c r="C380" s="20" t="s">
        <v>19</v>
      </c>
      <c r="D380" s="4"/>
      <c r="E380" s="20"/>
      <c r="F380" s="8">
        <f t="shared" ref="F380:H380" si="35">SUM(F376:F379)</f>
        <v>7.5</v>
      </c>
      <c r="G380" s="5">
        <f t="shared" si="35"/>
        <v>0</v>
      </c>
      <c r="H380" s="5">
        <f t="shared" si="35"/>
        <v>0.9</v>
      </c>
      <c r="I380" s="5">
        <f>SUM(I376:I379)</f>
        <v>6.6</v>
      </c>
    </row>
    <row r="381" spans="2:9" ht="15.75">
      <c r="B381" s="20"/>
      <c r="C381" s="29" t="s">
        <v>501</v>
      </c>
      <c r="D381" s="30"/>
      <c r="E381" s="30"/>
      <c r="F381" s="30"/>
      <c r="G381" s="30"/>
      <c r="H381" s="30"/>
      <c r="I381" s="31"/>
    </row>
    <row r="382" spans="2:9" ht="15.75">
      <c r="B382" s="20">
        <v>288</v>
      </c>
      <c r="C382" s="20" t="s">
        <v>508</v>
      </c>
      <c r="D382" s="4" t="s">
        <v>85</v>
      </c>
      <c r="E382" s="20">
        <v>5</v>
      </c>
      <c r="F382" s="5">
        <f t="shared" si="33"/>
        <v>5.7</v>
      </c>
      <c r="G382" s="5"/>
      <c r="H382" s="5"/>
      <c r="I382" s="5">
        <v>5.7</v>
      </c>
    </row>
    <row r="383" spans="2:9" ht="15.75">
      <c r="B383" s="20">
        <v>289</v>
      </c>
      <c r="C383" s="20" t="s">
        <v>509</v>
      </c>
      <c r="D383" s="4" t="s">
        <v>512</v>
      </c>
      <c r="E383" s="20">
        <v>5</v>
      </c>
      <c r="F383" s="5">
        <f t="shared" si="33"/>
        <v>0.8</v>
      </c>
      <c r="G383" s="5"/>
      <c r="H383" s="5"/>
      <c r="I383" s="5">
        <v>0.8</v>
      </c>
    </row>
    <row r="384" spans="2:9" ht="15.75">
      <c r="B384" s="20">
        <v>290</v>
      </c>
      <c r="C384" s="20" t="s">
        <v>510</v>
      </c>
      <c r="D384" s="4" t="s">
        <v>147</v>
      </c>
      <c r="E384" s="20">
        <v>5</v>
      </c>
      <c r="F384" s="5">
        <f t="shared" si="33"/>
        <v>1.5</v>
      </c>
      <c r="G384" s="5"/>
      <c r="H384" s="5"/>
      <c r="I384" s="5">
        <v>1.5</v>
      </c>
    </row>
    <row r="385" spans="2:9" ht="15.75">
      <c r="B385" s="20">
        <v>291</v>
      </c>
      <c r="C385" s="20" t="s">
        <v>511</v>
      </c>
      <c r="D385" s="4" t="s">
        <v>43</v>
      </c>
      <c r="E385" s="20">
        <v>5</v>
      </c>
      <c r="F385" s="5">
        <f t="shared" si="33"/>
        <v>1.5</v>
      </c>
      <c r="G385" s="5">
        <v>1.5</v>
      </c>
      <c r="H385" s="5"/>
      <c r="I385" s="5"/>
    </row>
    <row r="386" spans="2:9" ht="15.75">
      <c r="B386" s="20"/>
      <c r="C386" s="20" t="s">
        <v>19</v>
      </c>
      <c r="D386" s="4"/>
      <c r="E386" s="20"/>
      <c r="F386" s="8">
        <f t="shared" si="33"/>
        <v>9.5</v>
      </c>
      <c r="G386" s="5">
        <f t="shared" ref="G386:H386" si="36">SUM(G382:G385)</f>
        <v>1.5</v>
      </c>
      <c r="H386" s="5">
        <f t="shared" si="36"/>
        <v>0</v>
      </c>
      <c r="I386" s="5">
        <f>SUM(I382:I385)</f>
        <v>8</v>
      </c>
    </row>
    <row r="387" spans="2:9" ht="15.75">
      <c r="B387" s="20"/>
      <c r="C387" s="29" t="s">
        <v>513</v>
      </c>
      <c r="D387" s="30"/>
      <c r="E387" s="30"/>
      <c r="F387" s="30"/>
      <c r="G387" s="30"/>
      <c r="H387" s="30"/>
      <c r="I387" s="31"/>
    </row>
    <row r="388" spans="2:9" ht="15.75">
      <c r="B388" s="20">
        <v>292</v>
      </c>
      <c r="C388" s="20" t="s">
        <v>514</v>
      </c>
      <c r="D388" s="4" t="s">
        <v>127</v>
      </c>
      <c r="E388" s="20">
        <v>5</v>
      </c>
      <c r="F388" s="5">
        <f t="shared" si="33"/>
        <v>1.5</v>
      </c>
      <c r="G388" s="5"/>
      <c r="H388" s="5"/>
      <c r="I388" s="5">
        <v>1.5</v>
      </c>
    </row>
    <row r="389" spans="2:9" ht="15.75">
      <c r="B389" s="20">
        <v>293</v>
      </c>
      <c r="C389" s="20" t="s">
        <v>515</v>
      </c>
      <c r="D389" s="4" t="s">
        <v>518</v>
      </c>
      <c r="E389" s="20">
        <v>5</v>
      </c>
      <c r="F389" s="5">
        <f t="shared" si="33"/>
        <v>1.5</v>
      </c>
      <c r="G389" s="5"/>
      <c r="H389" s="5"/>
      <c r="I389" s="5">
        <v>1.5</v>
      </c>
    </row>
    <row r="390" spans="2:9" ht="15.75">
      <c r="B390" s="20">
        <v>294</v>
      </c>
      <c r="C390" s="20" t="s">
        <v>516</v>
      </c>
      <c r="D390" s="4" t="s">
        <v>93</v>
      </c>
      <c r="E390" s="20">
        <v>5</v>
      </c>
      <c r="F390" s="5">
        <f t="shared" si="33"/>
        <v>2.5</v>
      </c>
      <c r="G390" s="5"/>
      <c r="H390" s="5"/>
      <c r="I390" s="5">
        <v>2.5</v>
      </c>
    </row>
    <row r="391" spans="2:9" ht="15.75">
      <c r="B391" s="20">
        <v>295</v>
      </c>
      <c r="C391" s="20" t="s">
        <v>517</v>
      </c>
      <c r="D391" s="4" t="s">
        <v>519</v>
      </c>
      <c r="E391" s="20">
        <v>5</v>
      </c>
      <c r="F391" s="5">
        <f t="shared" si="33"/>
        <v>3.5</v>
      </c>
      <c r="G391" s="5"/>
      <c r="H391" s="5"/>
      <c r="I391" s="5">
        <v>3.5</v>
      </c>
    </row>
    <row r="392" spans="2:9" ht="15.75">
      <c r="B392" s="20"/>
      <c r="C392" s="20" t="s">
        <v>19</v>
      </c>
      <c r="D392" s="4"/>
      <c r="E392" s="20"/>
      <c r="F392" s="8">
        <f t="shared" si="33"/>
        <v>9</v>
      </c>
      <c r="G392" s="5">
        <f t="shared" ref="G392:H392" si="37">SUM(G388:G391)</f>
        <v>0</v>
      </c>
      <c r="H392" s="5">
        <f t="shared" si="37"/>
        <v>0</v>
      </c>
      <c r="I392" s="5">
        <f>SUM(I388:I391)</f>
        <v>9</v>
      </c>
    </row>
    <row r="393" spans="2:9" ht="15.75">
      <c r="B393" s="20"/>
      <c r="C393" s="29" t="s">
        <v>520</v>
      </c>
      <c r="D393" s="30"/>
      <c r="E393" s="30"/>
      <c r="F393" s="30"/>
      <c r="G393" s="30"/>
      <c r="H393" s="30"/>
      <c r="I393" s="31"/>
    </row>
    <row r="394" spans="2:9" ht="15.75">
      <c r="B394" s="20">
        <v>296</v>
      </c>
      <c r="C394" s="20" t="s">
        <v>521</v>
      </c>
      <c r="D394" s="4" t="s">
        <v>520</v>
      </c>
      <c r="E394" s="20">
        <v>5</v>
      </c>
      <c r="F394" s="8">
        <f>G394+H394+I394</f>
        <v>0.6</v>
      </c>
      <c r="G394" s="5"/>
      <c r="H394" s="5"/>
      <c r="I394" s="5">
        <v>0.6</v>
      </c>
    </row>
    <row r="395" spans="2:9" ht="15.75">
      <c r="B395" s="20"/>
      <c r="C395" s="29" t="s">
        <v>522</v>
      </c>
      <c r="D395" s="30"/>
      <c r="E395" s="30"/>
      <c r="F395" s="30"/>
      <c r="G395" s="30"/>
      <c r="H395" s="30"/>
      <c r="I395" s="31"/>
    </row>
    <row r="396" spans="2:9" ht="15.75">
      <c r="B396" s="20">
        <v>297</v>
      </c>
      <c r="C396" s="20" t="s">
        <v>524</v>
      </c>
      <c r="D396" s="4" t="s">
        <v>522</v>
      </c>
      <c r="E396" s="20">
        <v>5</v>
      </c>
      <c r="F396" s="8">
        <f t="shared" si="33"/>
        <v>1.9</v>
      </c>
      <c r="G396" s="5">
        <v>0.5</v>
      </c>
      <c r="H396" s="5"/>
      <c r="I396" s="5">
        <v>1.4</v>
      </c>
    </row>
    <row r="397" spans="2:9" ht="15.75">
      <c r="B397" s="20"/>
      <c r="C397" s="29" t="s">
        <v>523</v>
      </c>
      <c r="D397" s="30"/>
      <c r="E397" s="30"/>
      <c r="F397" s="30"/>
      <c r="G397" s="30"/>
      <c r="H397" s="30"/>
      <c r="I397" s="31"/>
    </row>
    <row r="398" spans="2:9" ht="15.75">
      <c r="B398" s="20">
        <v>298</v>
      </c>
      <c r="C398" s="20" t="s">
        <v>525</v>
      </c>
      <c r="D398" s="6" t="s">
        <v>526</v>
      </c>
      <c r="E398" s="20">
        <v>5</v>
      </c>
      <c r="F398" s="5">
        <f t="shared" si="33"/>
        <v>2.5</v>
      </c>
      <c r="G398" s="5"/>
      <c r="H398" s="5"/>
      <c r="I398" s="5">
        <v>2.5</v>
      </c>
    </row>
    <row r="399" spans="2:9" ht="15.75">
      <c r="B399" s="20">
        <v>299</v>
      </c>
      <c r="C399" s="20" t="s">
        <v>527</v>
      </c>
      <c r="D399" s="4" t="s">
        <v>528</v>
      </c>
      <c r="E399" s="20">
        <v>5</v>
      </c>
      <c r="F399" s="5">
        <f t="shared" si="33"/>
        <v>1</v>
      </c>
      <c r="G399" s="5"/>
      <c r="H399" s="5"/>
      <c r="I399" s="5">
        <v>1</v>
      </c>
    </row>
    <row r="400" spans="2:9" ht="15.75">
      <c r="B400" s="20"/>
      <c r="C400" s="20" t="s">
        <v>19</v>
      </c>
      <c r="D400" s="4"/>
      <c r="E400" s="20"/>
      <c r="F400" s="8">
        <f t="shared" si="33"/>
        <v>3.5</v>
      </c>
      <c r="G400" s="8">
        <f t="shared" ref="G400:H400" si="38">SUM(G399)</f>
        <v>0</v>
      </c>
      <c r="H400" s="8">
        <f t="shared" si="38"/>
        <v>0</v>
      </c>
      <c r="I400" s="8">
        <f>SUM(I398:I399)</f>
        <v>3.5</v>
      </c>
    </row>
    <row r="401" spans="2:9" ht="15.75">
      <c r="B401" s="20"/>
      <c r="C401" s="20" t="s">
        <v>112</v>
      </c>
      <c r="D401" s="4"/>
      <c r="E401" s="20"/>
      <c r="F401" s="8">
        <f>F374+F380+F386+F392+F394+F396+F400</f>
        <v>42.5</v>
      </c>
      <c r="G401" s="8">
        <f t="shared" ref="G401:I401" si="39">G374+G380+G386+G392+G394+G396+G400</f>
        <v>2.5</v>
      </c>
      <c r="H401" s="8">
        <f t="shared" si="39"/>
        <v>2.2989999999999999</v>
      </c>
      <c r="I401" s="8">
        <f t="shared" si="39"/>
        <v>37.701000000000001</v>
      </c>
    </row>
    <row r="402" spans="2:9" ht="15.75">
      <c r="B402" s="20"/>
      <c r="C402" s="29" t="s">
        <v>529</v>
      </c>
      <c r="D402" s="30"/>
      <c r="E402" s="30"/>
      <c r="F402" s="30"/>
      <c r="G402" s="30"/>
      <c r="H402" s="30"/>
      <c r="I402" s="31"/>
    </row>
    <row r="403" spans="2:9" ht="15.75">
      <c r="B403" s="20"/>
      <c r="C403" s="29" t="s">
        <v>530</v>
      </c>
      <c r="D403" s="30"/>
      <c r="E403" s="30"/>
      <c r="F403" s="30"/>
      <c r="G403" s="30"/>
      <c r="H403" s="30"/>
      <c r="I403" s="31"/>
    </row>
    <row r="404" spans="2:9" ht="15.75">
      <c r="B404" s="20">
        <v>300</v>
      </c>
      <c r="C404" s="20" t="s">
        <v>531</v>
      </c>
      <c r="D404" s="4" t="s">
        <v>540</v>
      </c>
      <c r="E404" s="20">
        <v>5</v>
      </c>
      <c r="F404" s="17">
        <f t="shared" si="33"/>
        <v>1.75</v>
      </c>
      <c r="G404" s="17"/>
      <c r="H404" s="17"/>
      <c r="I404" s="17">
        <v>1.75</v>
      </c>
    </row>
    <row r="405" spans="2:9" ht="15.75">
      <c r="B405" s="20">
        <v>301</v>
      </c>
      <c r="C405" s="20" t="s">
        <v>532</v>
      </c>
      <c r="D405" s="4" t="s">
        <v>124</v>
      </c>
      <c r="E405" s="20">
        <v>5</v>
      </c>
      <c r="F405" s="17">
        <f t="shared" si="33"/>
        <v>1.5249999999999999</v>
      </c>
      <c r="G405" s="17">
        <v>1.5249999999999999</v>
      </c>
      <c r="H405" s="17"/>
      <c r="I405" s="17"/>
    </row>
    <row r="406" spans="2:9" ht="15.75">
      <c r="B406" s="20">
        <v>302</v>
      </c>
      <c r="C406" s="20" t="s">
        <v>533</v>
      </c>
      <c r="D406" s="4" t="s">
        <v>379</v>
      </c>
      <c r="E406" s="20">
        <v>5</v>
      </c>
      <c r="F406" s="17">
        <f t="shared" si="33"/>
        <v>0.45</v>
      </c>
      <c r="G406" s="17"/>
      <c r="H406" s="17"/>
      <c r="I406" s="17">
        <v>0.45</v>
      </c>
    </row>
    <row r="407" spans="2:9" ht="15.75">
      <c r="B407" s="20">
        <v>303</v>
      </c>
      <c r="C407" s="20" t="s">
        <v>534</v>
      </c>
      <c r="D407" s="4" t="s">
        <v>64</v>
      </c>
      <c r="E407" s="20">
        <v>5</v>
      </c>
      <c r="F407" s="17">
        <f t="shared" si="33"/>
        <v>1.1000000000000001</v>
      </c>
      <c r="G407" s="17">
        <v>0.8</v>
      </c>
      <c r="H407" s="17"/>
      <c r="I407" s="17">
        <v>0.3</v>
      </c>
    </row>
    <row r="408" spans="2:9" ht="15.75">
      <c r="B408" s="20">
        <v>304</v>
      </c>
      <c r="C408" s="20" t="s">
        <v>535</v>
      </c>
      <c r="D408" s="4" t="s">
        <v>175</v>
      </c>
      <c r="E408" s="20">
        <v>5</v>
      </c>
      <c r="F408" s="17">
        <f t="shared" si="33"/>
        <v>2.9610000000000003</v>
      </c>
      <c r="G408" s="17">
        <v>1.2110000000000001</v>
      </c>
      <c r="H408" s="17"/>
      <c r="I408" s="17">
        <v>1.75</v>
      </c>
    </row>
    <row r="409" spans="2:9" ht="15.75">
      <c r="B409" s="20">
        <v>305</v>
      </c>
      <c r="C409" s="20" t="s">
        <v>536</v>
      </c>
      <c r="D409" s="4" t="s">
        <v>186</v>
      </c>
      <c r="E409" s="20">
        <v>5</v>
      </c>
      <c r="F409" s="17">
        <f t="shared" si="33"/>
        <v>3.55</v>
      </c>
      <c r="G409" s="17">
        <v>1.95</v>
      </c>
      <c r="H409" s="17"/>
      <c r="I409" s="17">
        <v>1.6</v>
      </c>
    </row>
    <row r="410" spans="2:9" ht="15.75">
      <c r="B410" s="20">
        <v>306</v>
      </c>
      <c r="C410" s="20" t="s">
        <v>537</v>
      </c>
      <c r="D410" s="4" t="s">
        <v>459</v>
      </c>
      <c r="E410" s="20">
        <v>5</v>
      </c>
      <c r="F410" s="17">
        <f t="shared" si="33"/>
        <v>1.5</v>
      </c>
      <c r="G410" s="17"/>
      <c r="H410" s="17"/>
      <c r="I410" s="17">
        <v>1.5</v>
      </c>
    </row>
    <row r="411" spans="2:9" ht="15.75">
      <c r="B411" s="20">
        <v>307</v>
      </c>
      <c r="C411" s="20" t="s">
        <v>538</v>
      </c>
      <c r="D411" s="4" t="s">
        <v>541</v>
      </c>
      <c r="E411" s="20">
        <v>5</v>
      </c>
      <c r="F411" s="17">
        <f t="shared" si="33"/>
        <v>1.8960000000000001</v>
      </c>
      <c r="G411" s="17">
        <v>1.0960000000000001</v>
      </c>
      <c r="H411" s="17"/>
      <c r="I411" s="17">
        <v>0.8</v>
      </c>
    </row>
    <row r="412" spans="2:9" ht="15.75">
      <c r="B412" s="20">
        <v>308</v>
      </c>
      <c r="C412" s="20" t="s">
        <v>539</v>
      </c>
      <c r="D412" s="4" t="s">
        <v>542</v>
      </c>
      <c r="E412" s="20">
        <v>5</v>
      </c>
      <c r="F412" s="17">
        <f t="shared" si="33"/>
        <v>0.87</v>
      </c>
      <c r="G412" s="17">
        <v>0.87</v>
      </c>
      <c r="H412" s="17"/>
      <c r="I412" s="17"/>
    </row>
    <row r="413" spans="2:9" ht="15.75">
      <c r="B413" s="20">
        <v>309</v>
      </c>
      <c r="C413" s="20" t="s">
        <v>544</v>
      </c>
      <c r="D413" s="4" t="s">
        <v>543</v>
      </c>
      <c r="E413" s="20">
        <v>5</v>
      </c>
      <c r="F413" s="17">
        <f t="shared" si="33"/>
        <v>2.5350000000000001</v>
      </c>
      <c r="G413" s="17">
        <v>1.2350000000000001</v>
      </c>
      <c r="H413" s="17"/>
      <c r="I413" s="17">
        <v>1.3</v>
      </c>
    </row>
    <row r="414" spans="2:9" ht="15.75">
      <c r="B414" s="20">
        <v>310</v>
      </c>
      <c r="C414" s="20" t="s">
        <v>545</v>
      </c>
      <c r="D414" s="4" t="s">
        <v>553</v>
      </c>
      <c r="E414" s="20">
        <v>5</v>
      </c>
      <c r="F414" s="17">
        <f t="shared" si="33"/>
        <v>3.5</v>
      </c>
      <c r="G414" s="17">
        <v>1</v>
      </c>
      <c r="H414" s="17"/>
      <c r="I414" s="17">
        <v>2.5</v>
      </c>
    </row>
    <row r="415" spans="2:9" ht="15.75">
      <c r="B415" s="20">
        <v>311</v>
      </c>
      <c r="C415" s="20" t="s">
        <v>546</v>
      </c>
      <c r="D415" s="4" t="s">
        <v>512</v>
      </c>
      <c r="E415" s="20">
        <v>5</v>
      </c>
      <c r="F415" s="17">
        <f t="shared" si="33"/>
        <v>1.825</v>
      </c>
      <c r="G415" s="17"/>
      <c r="H415" s="17"/>
      <c r="I415" s="17">
        <v>1.825</v>
      </c>
    </row>
    <row r="416" spans="2:9" ht="15.75">
      <c r="B416" s="20">
        <v>312</v>
      </c>
      <c r="C416" s="20" t="s">
        <v>547</v>
      </c>
      <c r="D416" s="4" t="s">
        <v>65</v>
      </c>
      <c r="E416" s="20">
        <v>5</v>
      </c>
      <c r="F416" s="17">
        <f t="shared" si="33"/>
        <v>3.0100000000000002</v>
      </c>
      <c r="G416" s="17">
        <v>2.16</v>
      </c>
      <c r="H416" s="17"/>
      <c r="I416" s="17">
        <v>0.85</v>
      </c>
    </row>
    <row r="417" spans="2:9" ht="15.75">
      <c r="B417" s="20">
        <v>313</v>
      </c>
      <c r="C417" s="20" t="s">
        <v>548</v>
      </c>
      <c r="D417" s="4" t="s">
        <v>507</v>
      </c>
      <c r="E417" s="20">
        <v>5</v>
      </c>
      <c r="F417" s="17">
        <f t="shared" si="33"/>
        <v>1.6</v>
      </c>
      <c r="G417" s="17"/>
      <c r="H417" s="17"/>
      <c r="I417" s="17">
        <v>1.6</v>
      </c>
    </row>
    <row r="418" spans="2:9" ht="15.75">
      <c r="B418" s="20">
        <v>314</v>
      </c>
      <c r="C418" s="20" t="s">
        <v>549</v>
      </c>
      <c r="D418" s="4" t="s">
        <v>42</v>
      </c>
      <c r="E418" s="20">
        <v>5</v>
      </c>
      <c r="F418" s="17">
        <f t="shared" si="33"/>
        <v>3</v>
      </c>
      <c r="G418" s="17"/>
      <c r="H418" s="17"/>
      <c r="I418" s="17">
        <v>3</v>
      </c>
    </row>
    <row r="419" spans="2:9" ht="15.75">
      <c r="B419" s="20">
        <v>315</v>
      </c>
      <c r="C419" s="20" t="s">
        <v>550</v>
      </c>
      <c r="D419" s="4" t="s">
        <v>85</v>
      </c>
      <c r="E419" s="20">
        <v>5</v>
      </c>
      <c r="F419" s="17">
        <f t="shared" si="33"/>
        <v>2.4500000000000002</v>
      </c>
      <c r="G419" s="17"/>
      <c r="H419" s="17"/>
      <c r="I419" s="17">
        <v>2.4500000000000002</v>
      </c>
    </row>
    <row r="420" spans="2:9" ht="15.75">
      <c r="B420" s="20"/>
      <c r="C420" s="20" t="s">
        <v>19</v>
      </c>
      <c r="D420" s="4"/>
      <c r="E420" s="20"/>
      <c r="F420" s="5">
        <f t="shared" si="33"/>
        <v>33.522000000000006</v>
      </c>
      <c r="G420" s="5">
        <f>SUM(G404:G419)</f>
        <v>11.847000000000001</v>
      </c>
      <c r="H420" s="5">
        <f t="shared" ref="H420:I420" si="40">SUM(H404:H419)</f>
        <v>0</v>
      </c>
      <c r="I420" s="5">
        <f t="shared" si="40"/>
        <v>21.675000000000001</v>
      </c>
    </row>
    <row r="421" spans="2:9" ht="15.75">
      <c r="B421" s="20"/>
      <c r="C421" s="29" t="s">
        <v>554</v>
      </c>
      <c r="D421" s="30"/>
      <c r="E421" s="30"/>
      <c r="F421" s="30"/>
      <c r="G421" s="30"/>
      <c r="H421" s="30"/>
      <c r="I421" s="31"/>
    </row>
    <row r="422" spans="2:9" ht="15.75">
      <c r="B422" s="20">
        <v>316</v>
      </c>
      <c r="C422" s="20" t="s">
        <v>551</v>
      </c>
      <c r="D422" s="4" t="s">
        <v>248</v>
      </c>
      <c r="E422" s="20">
        <v>5</v>
      </c>
      <c r="F422" s="5">
        <f t="shared" si="33"/>
        <v>1</v>
      </c>
      <c r="G422" s="5"/>
      <c r="H422" s="5"/>
      <c r="I422" s="5">
        <v>1</v>
      </c>
    </row>
    <row r="423" spans="2:9" ht="15.75">
      <c r="B423" s="20"/>
      <c r="C423" s="20" t="s">
        <v>19</v>
      </c>
      <c r="D423" s="4"/>
      <c r="E423" s="20"/>
      <c r="F423" s="5">
        <f t="shared" si="33"/>
        <v>1</v>
      </c>
      <c r="G423" s="5">
        <f t="shared" ref="G423:H423" si="41">G422</f>
        <v>0</v>
      </c>
      <c r="H423" s="5">
        <f t="shared" si="41"/>
        <v>0</v>
      </c>
      <c r="I423" s="5">
        <f>I422</f>
        <v>1</v>
      </c>
    </row>
    <row r="424" spans="2:9" ht="15.75">
      <c r="B424" s="20"/>
      <c r="C424" s="29" t="s">
        <v>555</v>
      </c>
      <c r="D424" s="30"/>
      <c r="E424" s="30"/>
      <c r="F424" s="30"/>
      <c r="G424" s="30"/>
      <c r="H424" s="30"/>
      <c r="I424" s="31"/>
    </row>
    <row r="425" spans="2:9" ht="15.75">
      <c r="B425" s="16">
        <v>317</v>
      </c>
      <c r="C425" s="16" t="s">
        <v>552</v>
      </c>
      <c r="D425" s="15" t="s">
        <v>560</v>
      </c>
      <c r="E425" s="16">
        <v>5</v>
      </c>
      <c r="F425" s="17">
        <f t="shared" si="33"/>
        <v>1.9700000000000002</v>
      </c>
      <c r="G425" s="17">
        <v>0.87</v>
      </c>
      <c r="H425" s="17"/>
      <c r="I425" s="17">
        <v>1.1000000000000001</v>
      </c>
    </row>
    <row r="426" spans="2:9" ht="15.75">
      <c r="B426" s="16">
        <v>318</v>
      </c>
      <c r="C426" s="16" t="s">
        <v>556</v>
      </c>
      <c r="D426" s="15" t="s">
        <v>561</v>
      </c>
      <c r="E426" s="16">
        <v>5</v>
      </c>
      <c r="F426" s="17">
        <f t="shared" si="33"/>
        <v>0.63</v>
      </c>
      <c r="G426" s="17">
        <v>0.46</v>
      </c>
      <c r="H426" s="17"/>
      <c r="I426" s="17">
        <v>0.17</v>
      </c>
    </row>
    <row r="427" spans="2:9" ht="15.75">
      <c r="B427" s="16">
        <v>319</v>
      </c>
      <c r="C427" s="16" t="s">
        <v>557</v>
      </c>
      <c r="D427" s="15" t="s">
        <v>562</v>
      </c>
      <c r="E427" s="16">
        <v>5</v>
      </c>
      <c r="F427" s="17">
        <f t="shared" si="33"/>
        <v>3.5500000000000003</v>
      </c>
      <c r="G427" s="17">
        <v>3.1</v>
      </c>
      <c r="H427" s="17"/>
      <c r="I427" s="17">
        <v>0.45</v>
      </c>
    </row>
    <row r="428" spans="2:9" ht="15.75">
      <c r="B428" s="16">
        <v>320</v>
      </c>
      <c r="C428" s="16" t="s">
        <v>558</v>
      </c>
      <c r="D428" s="15" t="s">
        <v>563</v>
      </c>
      <c r="E428" s="16">
        <v>5</v>
      </c>
      <c r="F428" s="17">
        <f t="shared" si="33"/>
        <v>2.5300000000000002</v>
      </c>
      <c r="G428" s="17">
        <v>1.83</v>
      </c>
      <c r="H428" s="17"/>
      <c r="I428" s="17">
        <v>0.7</v>
      </c>
    </row>
    <row r="429" spans="2:9" ht="15.75">
      <c r="B429" s="16">
        <v>321</v>
      </c>
      <c r="C429" s="16" t="s">
        <v>559</v>
      </c>
      <c r="D429" s="15" t="s">
        <v>564</v>
      </c>
      <c r="E429" s="16">
        <v>5</v>
      </c>
      <c r="F429" s="17">
        <f t="shared" si="33"/>
        <v>0.93</v>
      </c>
      <c r="G429" s="17"/>
      <c r="H429" s="17"/>
      <c r="I429" s="17">
        <v>0.93</v>
      </c>
    </row>
    <row r="430" spans="2:9" ht="15.75">
      <c r="B430" s="16">
        <v>322</v>
      </c>
      <c r="C430" s="16" t="s">
        <v>565</v>
      </c>
      <c r="D430" s="15" t="s">
        <v>43</v>
      </c>
      <c r="E430" s="16">
        <v>5</v>
      </c>
      <c r="F430" s="17">
        <f t="shared" si="33"/>
        <v>1.2</v>
      </c>
      <c r="G430" s="17"/>
      <c r="H430" s="17"/>
      <c r="I430" s="17">
        <v>1.2</v>
      </c>
    </row>
    <row r="431" spans="2:9" ht="15.75">
      <c r="B431" s="16"/>
      <c r="C431" s="16" t="s">
        <v>19</v>
      </c>
      <c r="D431" s="15"/>
      <c r="E431" s="16"/>
      <c r="F431" s="17">
        <f t="shared" si="33"/>
        <v>10.809999999999999</v>
      </c>
      <c r="G431" s="17">
        <f>SUM(G425:G430)</f>
        <v>6.26</v>
      </c>
      <c r="H431" s="17">
        <f t="shared" ref="H431:I431" si="42">SUM(H425:H430)</f>
        <v>0</v>
      </c>
      <c r="I431" s="17">
        <f t="shared" si="42"/>
        <v>4.55</v>
      </c>
    </row>
    <row r="432" spans="2:9" ht="15.75">
      <c r="B432" s="16"/>
      <c r="C432" s="35" t="s">
        <v>567</v>
      </c>
      <c r="D432" s="36"/>
      <c r="E432" s="36"/>
      <c r="F432" s="36"/>
      <c r="G432" s="36"/>
      <c r="H432" s="36"/>
      <c r="I432" s="37"/>
    </row>
    <row r="433" spans="2:9" ht="15.75">
      <c r="B433" s="16">
        <v>323</v>
      </c>
      <c r="C433" s="16" t="s">
        <v>566</v>
      </c>
      <c r="D433" s="15" t="s">
        <v>568</v>
      </c>
      <c r="E433" s="16">
        <v>5</v>
      </c>
      <c r="F433" s="17">
        <f t="shared" si="33"/>
        <v>1.2</v>
      </c>
      <c r="G433" s="17"/>
      <c r="H433" s="17"/>
      <c r="I433" s="17">
        <v>1.2</v>
      </c>
    </row>
    <row r="434" spans="2:9" ht="15.75">
      <c r="B434" s="16"/>
      <c r="C434" s="16" t="s">
        <v>19</v>
      </c>
      <c r="D434" s="15"/>
      <c r="E434" s="16"/>
      <c r="F434" s="17">
        <f t="shared" si="33"/>
        <v>1.2</v>
      </c>
      <c r="G434" s="17">
        <f t="shared" ref="G434:H434" si="43">G433</f>
        <v>0</v>
      </c>
      <c r="H434" s="17">
        <f t="shared" si="43"/>
        <v>0</v>
      </c>
      <c r="I434" s="17">
        <f>I433</f>
        <v>1.2</v>
      </c>
    </row>
    <row r="435" spans="2:9" ht="15.75">
      <c r="B435" s="16"/>
      <c r="C435" s="35" t="s">
        <v>569</v>
      </c>
      <c r="D435" s="36"/>
      <c r="E435" s="36"/>
      <c r="F435" s="36"/>
      <c r="G435" s="36"/>
      <c r="H435" s="36"/>
      <c r="I435" s="37"/>
    </row>
    <row r="436" spans="2:9" ht="15.75">
      <c r="B436" s="16">
        <v>324</v>
      </c>
      <c r="C436" s="16" t="s">
        <v>570</v>
      </c>
      <c r="D436" s="15" t="s">
        <v>571</v>
      </c>
      <c r="E436" s="16">
        <v>5</v>
      </c>
      <c r="F436" s="17">
        <f t="shared" si="33"/>
        <v>1.2</v>
      </c>
      <c r="G436" s="17"/>
      <c r="H436" s="17"/>
      <c r="I436" s="17">
        <v>1.2</v>
      </c>
    </row>
    <row r="437" spans="2:9" ht="15.75">
      <c r="B437" s="16"/>
      <c r="C437" s="16" t="s">
        <v>19</v>
      </c>
      <c r="D437" s="15"/>
      <c r="E437" s="16"/>
      <c r="F437" s="17">
        <f t="shared" si="33"/>
        <v>1.2</v>
      </c>
      <c r="G437" s="17">
        <f t="shared" ref="G437:H437" si="44">SUM(G436)</f>
        <v>0</v>
      </c>
      <c r="H437" s="17">
        <f t="shared" si="44"/>
        <v>0</v>
      </c>
      <c r="I437" s="17">
        <f>SUM(I436)</f>
        <v>1.2</v>
      </c>
    </row>
    <row r="438" spans="2:9" ht="15.75">
      <c r="B438" s="16"/>
      <c r="C438" s="16" t="s">
        <v>112</v>
      </c>
      <c r="D438" s="15"/>
      <c r="E438" s="16"/>
      <c r="F438" s="18">
        <f>F420+F423+F431+F434+F437</f>
        <v>47.732000000000014</v>
      </c>
      <c r="G438" s="18">
        <f t="shared" ref="G438:I438" si="45">G420+G423+G431+G434+G437</f>
        <v>18.106999999999999</v>
      </c>
      <c r="H438" s="18">
        <f t="shared" si="45"/>
        <v>0</v>
      </c>
      <c r="I438" s="18">
        <f t="shared" si="45"/>
        <v>29.625</v>
      </c>
    </row>
    <row r="439" spans="2:9" ht="15.75">
      <c r="B439" s="20"/>
      <c r="C439" s="29" t="s">
        <v>572</v>
      </c>
      <c r="D439" s="30"/>
      <c r="E439" s="30"/>
      <c r="F439" s="30"/>
      <c r="G439" s="30"/>
      <c r="H439" s="30"/>
      <c r="I439" s="31"/>
    </row>
    <row r="440" spans="2:9" ht="15.75">
      <c r="B440" s="20"/>
      <c r="C440" s="29" t="s">
        <v>573</v>
      </c>
      <c r="D440" s="30"/>
      <c r="E440" s="30"/>
      <c r="F440" s="30"/>
      <c r="G440" s="30"/>
      <c r="H440" s="30"/>
      <c r="I440" s="31"/>
    </row>
    <row r="441" spans="2:9" ht="15.75">
      <c r="B441" s="20">
        <v>325</v>
      </c>
      <c r="C441" s="20" t="s">
        <v>574</v>
      </c>
      <c r="D441" s="4" t="s">
        <v>221</v>
      </c>
      <c r="E441" s="20">
        <v>5</v>
      </c>
      <c r="F441" s="5">
        <f t="shared" si="33"/>
        <v>1.77</v>
      </c>
      <c r="G441" s="5">
        <v>1.77</v>
      </c>
      <c r="H441" s="5"/>
      <c r="I441" s="5"/>
    </row>
    <row r="442" spans="2:9" ht="15.75">
      <c r="B442" s="20">
        <v>326</v>
      </c>
      <c r="C442" s="20" t="s">
        <v>575</v>
      </c>
      <c r="D442" s="4" t="s">
        <v>85</v>
      </c>
      <c r="E442" s="20">
        <v>5</v>
      </c>
      <c r="F442" s="5">
        <f t="shared" si="33"/>
        <v>2.5</v>
      </c>
      <c r="G442" s="5"/>
      <c r="H442" s="5"/>
      <c r="I442" s="5">
        <v>2.5</v>
      </c>
    </row>
    <row r="443" spans="2:9" ht="15.75">
      <c r="B443" s="20">
        <v>327</v>
      </c>
      <c r="C443" s="20" t="s">
        <v>576</v>
      </c>
      <c r="D443" s="4" t="s">
        <v>403</v>
      </c>
      <c r="E443" s="20">
        <v>5</v>
      </c>
      <c r="F443" s="5">
        <f t="shared" si="33"/>
        <v>2.6</v>
      </c>
      <c r="G443" s="5"/>
      <c r="H443" s="5"/>
      <c r="I443" s="5">
        <v>2.6</v>
      </c>
    </row>
    <row r="444" spans="2:9" ht="15.75">
      <c r="B444" s="20">
        <v>328</v>
      </c>
      <c r="C444" s="20" t="s">
        <v>577</v>
      </c>
      <c r="D444" s="4" t="s">
        <v>459</v>
      </c>
      <c r="E444" s="20">
        <v>5</v>
      </c>
      <c r="F444" s="5">
        <f t="shared" si="33"/>
        <v>1.5</v>
      </c>
      <c r="G444" s="5"/>
      <c r="H444" s="5"/>
      <c r="I444" s="5">
        <v>1.5</v>
      </c>
    </row>
    <row r="445" spans="2:9" ht="15.75">
      <c r="B445" s="20">
        <v>329</v>
      </c>
      <c r="C445" s="20" t="s">
        <v>578</v>
      </c>
      <c r="D445" s="4" t="s">
        <v>43</v>
      </c>
      <c r="E445" s="20">
        <v>5</v>
      </c>
      <c r="F445" s="5">
        <f t="shared" si="33"/>
        <v>2.95</v>
      </c>
      <c r="G445" s="5">
        <v>2.4500000000000002</v>
      </c>
      <c r="H445" s="5"/>
      <c r="I445" s="5">
        <v>0.5</v>
      </c>
    </row>
    <row r="446" spans="2:9" ht="15.75">
      <c r="B446" s="20"/>
      <c r="C446" s="20" t="s">
        <v>19</v>
      </c>
      <c r="D446" s="4"/>
      <c r="E446" s="20"/>
      <c r="F446" s="5">
        <f t="shared" si="33"/>
        <v>11.32</v>
      </c>
      <c r="G446" s="5">
        <f>SUM(G441:G445)</f>
        <v>4.2200000000000006</v>
      </c>
      <c r="H446" s="5">
        <f t="shared" ref="H446:I446" si="46">SUM(H441:H445)</f>
        <v>0</v>
      </c>
      <c r="I446" s="5">
        <f t="shared" si="46"/>
        <v>7.1</v>
      </c>
    </row>
    <row r="447" spans="2:9" ht="15.75">
      <c r="B447" s="20"/>
      <c r="C447" s="29" t="s">
        <v>584</v>
      </c>
      <c r="D447" s="30"/>
      <c r="E447" s="30"/>
      <c r="F447" s="30"/>
      <c r="G447" s="30"/>
      <c r="H447" s="30"/>
      <c r="I447" s="31"/>
    </row>
    <row r="448" spans="2:9" ht="15.75">
      <c r="B448" s="20">
        <v>330</v>
      </c>
      <c r="C448" s="20" t="s">
        <v>579</v>
      </c>
      <c r="D448" s="4" t="s">
        <v>585</v>
      </c>
      <c r="E448" s="20">
        <v>5</v>
      </c>
      <c r="F448" s="5">
        <f t="shared" si="33"/>
        <v>3.3</v>
      </c>
      <c r="G448" s="5"/>
      <c r="H448" s="5"/>
      <c r="I448" s="5">
        <v>3.3</v>
      </c>
    </row>
    <row r="449" spans="2:9" ht="15.75">
      <c r="B449" s="20"/>
      <c r="C449" s="20" t="s">
        <v>19</v>
      </c>
      <c r="D449" s="4"/>
      <c r="E449" s="20"/>
      <c r="F449" s="5">
        <f t="shared" si="33"/>
        <v>3.3</v>
      </c>
      <c r="G449" s="5">
        <f t="shared" ref="G449:H449" si="47">SUM(G448)</f>
        <v>0</v>
      </c>
      <c r="H449" s="5">
        <f t="shared" si="47"/>
        <v>0</v>
      </c>
      <c r="I449" s="5">
        <f>SUM(I448)</f>
        <v>3.3</v>
      </c>
    </row>
    <row r="450" spans="2:9" ht="15.75">
      <c r="B450" s="20"/>
      <c r="C450" s="29" t="s">
        <v>586</v>
      </c>
      <c r="D450" s="30"/>
      <c r="E450" s="30"/>
      <c r="F450" s="30"/>
      <c r="G450" s="30"/>
      <c r="H450" s="30"/>
      <c r="I450" s="31"/>
    </row>
    <row r="451" spans="2:9" ht="15.75">
      <c r="B451" s="20">
        <v>331</v>
      </c>
      <c r="C451" s="20" t="s">
        <v>580</v>
      </c>
      <c r="D451" s="4" t="s">
        <v>60</v>
      </c>
      <c r="E451" s="20">
        <v>5</v>
      </c>
      <c r="F451" s="5">
        <f t="shared" si="33"/>
        <v>1.77</v>
      </c>
      <c r="G451" s="5">
        <v>1.23</v>
      </c>
      <c r="H451" s="5"/>
      <c r="I451" s="5">
        <v>0.54</v>
      </c>
    </row>
    <row r="452" spans="2:9" ht="15.75">
      <c r="B452" s="20">
        <v>332</v>
      </c>
      <c r="C452" s="20" t="s">
        <v>581</v>
      </c>
      <c r="D452" s="4" t="s">
        <v>43</v>
      </c>
      <c r="E452" s="20">
        <v>5</v>
      </c>
      <c r="F452" s="5">
        <f t="shared" ref="F452:F504" si="48">G452+H452+I452</f>
        <v>1.98</v>
      </c>
      <c r="G452" s="5">
        <v>1.78</v>
      </c>
      <c r="H452" s="5"/>
      <c r="I452" s="5">
        <v>0.2</v>
      </c>
    </row>
    <row r="453" spans="2:9" ht="15.75">
      <c r="B453" s="20">
        <v>333</v>
      </c>
      <c r="C453" s="20" t="s">
        <v>582</v>
      </c>
      <c r="D453" s="4" t="s">
        <v>587</v>
      </c>
      <c r="E453" s="20">
        <v>5</v>
      </c>
      <c r="F453" s="5">
        <f t="shared" si="48"/>
        <v>0.7</v>
      </c>
      <c r="G453" s="5">
        <v>0.7</v>
      </c>
      <c r="H453" s="5"/>
      <c r="I453" s="5"/>
    </row>
    <row r="454" spans="2:9" ht="15.75">
      <c r="B454" s="20">
        <v>334</v>
      </c>
      <c r="C454" s="20" t="s">
        <v>583</v>
      </c>
      <c r="D454" s="4" t="s">
        <v>69</v>
      </c>
      <c r="E454" s="20">
        <v>5</v>
      </c>
      <c r="F454" s="5">
        <f t="shared" si="48"/>
        <v>0.94000000000000006</v>
      </c>
      <c r="G454" s="5">
        <v>0.67</v>
      </c>
      <c r="H454" s="5"/>
      <c r="I454" s="5">
        <v>0.27</v>
      </c>
    </row>
    <row r="455" spans="2:9" ht="15.75">
      <c r="B455" s="20">
        <v>335</v>
      </c>
      <c r="C455" s="20" t="s">
        <v>588</v>
      </c>
      <c r="D455" s="4" t="s">
        <v>595</v>
      </c>
      <c r="E455" s="20">
        <v>5</v>
      </c>
      <c r="F455" s="5">
        <f t="shared" si="48"/>
        <v>0.3</v>
      </c>
      <c r="G455" s="5">
        <v>0.3</v>
      </c>
      <c r="H455" s="5"/>
      <c r="I455" s="5"/>
    </row>
    <row r="456" spans="2:9" ht="15.75">
      <c r="B456" s="20">
        <v>336</v>
      </c>
      <c r="C456" s="20" t="s">
        <v>589</v>
      </c>
      <c r="D456" s="4" t="s">
        <v>596</v>
      </c>
      <c r="E456" s="20">
        <v>5</v>
      </c>
      <c r="F456" s="5">
        <f t="shared" si="48"/>
        <v>0.56499999999999995</v>
      </c>
      <c r="G456" s="5">
        <v>0.56499999999999995</v>
      </c>
      <c r="H456" s="5"/>
      <c r="I456" s="5"/>
    </row>
    <row r="457" spans="2:9" ht="15.75">
      <c r="B457" s="20">
        <v>337</v>
      </c>
      <c r="C457" s="20" t="s">
        <v>590</v>
      </c>
      <c r="D457" s="4" t="s">
        <v>597</v>
      </c>
      <c r="E457" s="20">
        <v>5</v>
      </c>
      <c r="F457" s="5">
        <f t="shared" si="48"/>
        <v>4.1500000000000004</v>
      </c>
      <c r="G457" s="5"/>
      <c r="H457" s="5"/>
      <c r="I457" s="5">
        <v>4.1500000000000004</v>
      </c>
    </row>
    <row r="458" spans="2:9" ht="15.75">
      <c r="B458" s="20"/>
      <c r="C458" s="20" t="s">
        <v>19</v>
      </c>
      <c r="D458" s="4"/>
      <c r="E458" s="20"/>
      <c r="F458" s="5">
        <f t="shared" si="48"/>
        <v>10.404999999999999</v>
      </c>
      <c r="G458" s="5">
        <f>SUM(G451:G457)</f>
        <v>5.2449999999999992</v>
      </c>
      <c r="H458" s="5">
        <f t="shared" ref="H458:I458" si="49">SUM(H451:H457)</f>
        <v>0</v>
      </c>
      <c r="I458" s="5">
        <f t="shared" si="49"/>
        <v>5.16</v>
      </c>
    </row>
    <row r="459" spans="2:9" ht="15.75">
      <c r="B459" s="20"/>
      <c r="C459" s="29" t="s">
        <v>598</v>
      </c>
      <c r="D459" s="30"/>
      <c r="E459" s="30"/>
      <c r="F459" s="30"/>
      <c r="G459" s="30"/>
      <c r="H459" s="30"/>
      <c r="I459" s="31"/>
    </row>
    <row r="460" spans="2:9" ht="15.75">
      <c r="B460" s="20">
        <v>338</v>
      </c>
      <c r="C460" s="20" t="s">
        <v>591</v>
      </c>
      <c r="D460" s="4" t="s">
        <v>598</v>
      </c>
      <c r="E460" s="20">
        <v>5</v>
      </c>
      <c r="F460" s="5">
        <f t="shared" si="48"/>
        <v>1.63</v>
      </c>
      <c r="G460" s="5"/>
      <c r="H460" s="5"/>
      <c r="I460" s="5">
        <v>1.63</v>
      </c>
    </row>
    <row r="461" spans="2:9" ht="15.75">
      <c r="B461" s="20"/>
      <c r="C461" s="20" t="s">
        <v>19</v>
      </c>
      <c r="D461" s="4"/>
      <c r="E461" s="20"/>
      <c r="F461" s="5">
        <f t="shared" si="48"/>
        <v>1.63</v>
      </c>
      <c r="G461" s="5">
        <f t="shared" ref="G461:H461" si="50">SUM(G460)</f>
        <v>0</v>
      </c>
      <c r="H461" s="5">
        <f t="shared" si="50"/>
        <v>0</v>
      </c>
      <c r="I461" s="5">
        <f>SUM(I460)</f>
        <v>1.63</v>
      </c>
    </row>
    <row r="462" spans="2:9" ht="15.75">
      <c r="B462" s="20"/>
      <c r="C462" s="29" t="s">
        <v>599</v>
      </c>
      <c r="D462" s="30"/>
      <c r="E462" s="30"/>
      <c r="F462" s="30"/>
      <c r="G462" s="30"/>
      <c r="H462" s="30"/>
      <c r="I462" s="31"/>
    </row>
    <row r="463" spans="2:9" ht="15.75">
      <c r="B463" s="20">
        <v>339</v>
      </c>
      <c r="C463" s="20" t="s">
        <v>592</v>
      </c>
      <c r="D463" s="4" t="s">
        <v>18</v>
      </c>
      <c r="E463" s="20">
        <v>5</v>
      </c>
      <c r="F463" s="5">
        <f t="shared" si="48"/>
        <v>3.5</v>
      </c>
      <c r="G463" s="5"/>
      <c r="H463" s="5"/>
      <c r="I463" s="5">
        <v>3.5</v>
      </c>
    </row>
    <row r="464" spans="2:9" ht="15.75">
      <c r="B464" s="20"/>
      <c r="C464" s="20" t="s">
        <v>19</v>
      </c>
      <c r="D464" s="4"/>
      <c r="E464" s="20"/>
      <c r="F464" s="5">
        <f t="shared" si="48"/>
        <v>3.5</v>
      </c>
      <c r="G464" s="5">
        <f t="shared" ref="G464:H464" si="51">SUM(G463)</f>
        <v>0</v>
      </c>
      <c r="H464" s="5">
        <f t="shared" si="51"/>
        <v>0</v>
      </c>
      <c r="I464" s="5">
        <f>SUM(I463)</f>
        <v>3.5</v>
      </c>
    </row>
    <row r="465" spans="2:9" ht="15.75">
      <c r="B465" s="20"/>
      <c r="C465" s="29" t="s">
        <v>600</v>
      </c>
      <c r="D465" s="30"/>
      <c r="E465" s="30"/>
      <c r="F465" s="30"/>
      <c r="G465" s="30"/>
      <c r="H465" s="30"/>
      <c r="I465" s="31"/>
    </row>
    <row r="466" spans="2:9" ht="15.75">
      <c r="B466" s="20">
        <v>340</v>
      </c>
      <c r="C466" s="20" t="s">
        <v>593</v>
      </c>
      <c r="D466" s="4" t="s">
        <v>601</v>
      </c>
      <c r="E466" s="20">
        <v>5</v>
      </c>
      <c r="F466" s="5">
        <f t="shared" si="48"/>
        <v>3.4</v>
      </c>
      <c r="G466" s="5"/>
      <c r="H466" s="5"/>
      <c r="I466" s="5">
        <v>3.4</v>
      </c>
    </row>
    <row r="467" spans="2:9" ht="15.75">
      <c r="B467" s="20"/>
      <c r="C467" s="20" t="s">
        <v>19</v>
      </c>
      <c r="D467" s="4"/>
      <c r="E467" s="20"/>
      <c r="F467" s="5">
        <f t="shared" si="48"/>
        <v>3.4</v>
      </c>
      <c r="G467" s="5">
        <f t="shared" ref="G467:H467" si="52">SUM(G466)</f>
        <v>0</v>
      </c>
      <c r="H467" s="5">
        <f t="shared" si="52"/>
        <v>0</v>
      </c>
      <c r="I467" s="5">
        <f>SUM(I466)</f>
        <v>3.4</v>
      </c>
    </row>
    <row r="468" spans="2:9" ht="15.75">
      <c r="B468" s="20"/>
      <c r="C468" s="29" t="s">
        <v>602</v>
      </c>
      <c r="D468" s="30"/>
      <c r="E468" s="30"/>
      <c r="F468" s="30"/>
      <c r="G468" s="30"/>
      <c r="H468" s="30"/>
      <c r="I468" s="31"/>
    </row>
    <row r="469" spans="2:9" ht="15.75">
      <c r="B469" s="20">
        <v>341</v>
      </c>
      <c r="C469" s="20" t="s">
        <v>594</v>
      </c>
      <c r="D469" s="4" t="s">
        <v>602</v>
      </c>
      <c r="E469" s="20">
        <v>5</v>
      </c>
      <c r="F469" s="5">
        <f t="shared" si="48"/>
        <v>0.5</v>
      </c>
      <c r="G469" s="5"/>
      <c r="H469" s="5"/>
      <c r="I469" s="5">
        <v>0.5</v>
      </c>
    </row>
    <row r="470" spans="2:9" ht="15.75">
      <c r="B470" s="20"/>
      <c r="C470" s="20" t="s">
        <v>19</v>
      </c>
      <c r="D470" s="4"/>
      <c r="E470" s="20"/>
      <c r="F470" s="5">
        <f t="shared" si="48"/>
        <v>0.5</v>
      </c>
      <c r="G470" s="5">
        <f t="shared" ref="G470:H470" si="53">SUM(G469)</f>
        <v>0</v>
      </c>
      <c r="H470" s="5">
        <f t="shared" si="53"/>
        <v>0</v>
      </c>
      <c r="I470" s="5">
        <f>SUM(I469)</f>
        <v>0.5</v>
      </c>
    </row>
    <row r="471" spans="2:9" ht="15.75">
      <c r="B471" s="20"/>
      <c r="C471" s="20" t="s">
        <v>112</v>
      </c>
      <c r="D471" s="4"/>
      <c r="E471" s="20"/>
      <c r="F471" s="8">
        <f>F446+F449+F458+F461+F464+F467+F470</f>
        <v>34.055</v>
      </c>
      <c r="G471" s="8">
        <f t="shared" ref="G471:I471" si="54">G446+G449+G458+G461+G464+G467+G470</f>
        <v>9.4649999999999999</v>
      </c>
      <c r="H471" s="8">
        <f t="shared" si="54"/>
        <v>0</v>
      </c>
      <c r="I471" s="8">
        <f t="shared" si="54"/>
        <v>24.589999999999996</v>
      </c>
    </row>
    <row r="472" spans="2:9" ht="1.5" customHeight="1">
      <c r="B472" s="20"/>
      <c r="C472" s="29"/>
      <c r="D472" s="30"/>
      <c r="E472" s="30"/>
      <c r="F472" s="30"/>
      <c r="G472" s="30"/>
      <c r="H472" s="30"/>
      <c r="I472" s="31"/>
    </row>
    <row r="473" spans="2:9" ht="15.75">
      <c r="B473" s="20"/>
      <c r="C473" s="29" t="s">
        <v>672</v>
      </c>
      <c r="D473" s="30"/>
      <c r="E473" s="30"/>
      <c r="F473" s="30"/>
      <c r="G473" s="30"/>
      <c r="H473" s="30"/>
      <c r="I473" s="31"/>
    </row>
    <row r="474" spans="2:9" ht="15.75">
      <c r="B474" s="20">
        <v>342</v>
      </c>
      <c r="C474" s="20" t="s">
        <v>603</v>
      </c>
      <c r="D474" s="4" t="s">
        <v>43</v>
      </c>
      <c r="E474" s="20">
        <v>5</v>
      </c>
      <c r="F474" s="5">
        <f t="shared" si="48"/>
        <v>0.38800000000000001</v>
      </c>
      <c r="G474" s="5"/>
      <c r="H474" s="5"/>
      <c r="I474" s="5">
        <v>0.38800000000000001</v>
      </c>
    </row>
    <row r="475" spans="2:9" ht="15.75">
      <c r="B475" s="20">
        <v>343</v>
      </c>
      <c r="C475" s="20" t="s">
        <v>604</v>
      </c>
      <c r="D475" s="4" t="s">
        <v>84</v>
      </c>
      <c r="E475" s="20">
        <v>5</v>
      </c>
      <c r="F475" s="5">
        <f t="shared" si="48"/>
        <v>1.5</v>
      </c>
      <c r="G475" s="5">
        <v>0.8</v>
      </c>
      <c r="H475" s="5"/>
      <c r="I475" s="5">
        <v>0.7</v>
      </c>
    </row>
    <row r="476" spans="2:9" ht="15.75">
      <c r="B476" s="20">
        <v>344</v>
      </c>
      <c r="C476" s="20" t="s">
        <v>605</v>
      </c>
      <c r="D476" s="4" t="s">
        <v>612</v>
      </c>
      <c r="E476" s="20">
        <v>5</v>
      </c>
      <c r="F476" s="5">
        <f t="shared" si="48"/>
        <v>0.64</v>
      </c>
      <c r="G476" s="5">
        <v>0.2</v>
      </c>
      <c r="H476" s="5"/>
      <c r="I476" s="5">
        <v>0.44</v>
      </c>
    </row>
    <row r="477" spans="2:9" ht="15.75">
      <c r="B477" s="20">
        <v>345</v>
      </c>
      <c r="C477" s="20" t="s">
        <v>606</v>
      </c>
      <c r="D477" s="4" t="s">
        <v>189</v>
      </c>
      <c r="E477" s="20">
        <v>5</v>
      </c>
      <c r="F477" s="5">
        <f t="shared" si="48"/>
        <v>0.97</v>
      </c>
      <c r="G477" s="5"/>
      <c r="H477" s="5"/>
      <c r="I477" s="5">
        <v>0.97</v>
      </c>
    </row>
    <row r="478" spans="2:9" ht="15.75">
      <c r="B478" s="20">
        <v>346</v>
      </c>
      <c r="C478" s="20" t="s">
        <v>607</v>
      </c>
      <c r="D478" s="4" t="s">
        <v>613</v>
      </c>
      <c r="E478" s="20">
        <v>5</v>
      </c>
      <c r="F478" s="5">
        <f t="shared" si="48"/>
        <v>2.0699999999999998</v>
      </c>
      <c r="G478" s="5"/>
      <c r="H478" s="5"/>
      <c r="I478" s="5">
        <v>2.0699999999999998</v>
      </c>
    </row>
    <row r="479" spans="2:9" ht="15.75">
      <c r="B479" s="20">
        <v>347</v>
      </c>
      <c r="C479" s="20" t="s">
        <v>608</v>
      </c>
      <c r="D479" s="4" t="s">
        <v>138</v>
      </c>
      <c r="E479" s="20">
        <v>5</v>
      </c>
      <c r="F479" s="5">
        <f t="shared" si="48"/>
        <v>0.77500000000000002</v>
      </c>
      <c r="G479" s="5"/>
      <c r="H479" s="5"/>
      <c r="I479" s="5">
        <v>0.77500000000000002</v>
      </c>
    </row>
    <row r="480" spans="2:9" ht="15.75">
      <c r="B480" s="20">
        <v>348</v>
      </c>
      <c r="C480" s="20" t="s">
        <v>609</v>
      </c>
      <c r="D480" s="4" t="s">
        <v>60</v>
      </c>
      <c r="E480" s="20">
        <v>5</v>
      </c>
      <c r="F480" s="5">
        <f t="shared" si="48"/>
        <v>1.47</v>
      </c>
      <c r="G480" s="5"/>
      <c r="H480" s="5"/>
      <c r="I480" s="5">
        <v>1.47</v>
      </c>
    </row>
    <row r="481" spans="2:9" ht="15.75">
      <c r="B481" s="20">
        <v>349</v>
      </c>
      <c r="C481" s="20" t="s">
        <v>610</v>
      </c>
      <c r="D481" s="4" t="s">
        <v>614</v>
      </c>
      <c r="E481" s="20">
        <v>5</v>
      </c>
      <c r="F481" s="5">
        <f t="shared" si="48"/>
        <v>1.94</v>
      </c>
      <c r="G481" s="5">
        <v>0.8</v>
      </c>
      <c r="H481" s="5"/>
      <c r="I481" s="5">
        <v>1.1399999999999999</v>
      </c>
    </row>
    <row r="482" spans="2:9" ht="15.75">
      <c r="B482" s="20">
        <v>350</v>
      </c>
      <c r="C482" s="20" t="s">
        <v>611</v>
      </c>
      <c r="D482" s="4" t="s">
        <v>96</v>
      </c>
      <c r="E482" s="20">
        <v>5</v>
      </c>
      <c r="F482" s="5">
        <f t="shared" si="48"/>
        <v>1.2</v>
      </c>
      <c r="G482" s="5"/>
      <c r="H482" s="5"/>
      <c r="I482" s="5">
        <v>1.2</v>
      </c>
    </row>
    <row r="483" spans="2:9" ht="15.75">
      <c r="B483" s="20">
        <v>351</v>
      </c>
      <c r="C483" s="20" t="s">
        <v>615</v>
      </c>
      <c r="D483" s="4" t="s">
        <v>124</v>
      </c>
      <c r="E483" s="20">
        <v>5</v>
      </c>
      <c r="F483" s="5">
        <f t="shared" si="48"/>
        <v>3.6</v>
      </c>
      <c r="G483" s="5">
        <v>1.06</v>
      </c>
      <c r="H483" s="5"/>
      <c r="I483" s="5">
        <v>2.54</v>
      </c>
    </row>
    <row r="484" spans="2:9" ht="15.75">
      <c r="B484" s="20">
        <v>352</v>
      </c>
      <c r="C484" s="20" t="s">
        <v>616</v>
      </c>
      <c r="D484" s="4" t="s">
        <v>94</v>
      </c>
      <c r="E484" s="20">
        <v>5</v>
      </c>
      <c r="F484" s="5">
        <f t="shared" si="48"/>
        <v>2.4</v>
      </c>
      <c r="G484" s="5"/>
      <c r="H484" s="5"/>
      <c r="I484" s="5">
        <v>2.4</v>
      </c>
    </row>
    <row r="485" spans="2:9" ht="15.75">
      <c r="B485" s="20">
        <v>353</v>
      </c>
      <c r="C485" s="20" t="s">
        <v>617</v>
      </c>
      <c r="D485" s="4" t="s">
        <v>61</v>
      </c>
      <c r="E485" s="20">
        <v>5</v>
      </c>
      <c r="F485" s="5">
        <f t="shared" si="48"/>
        <v>2.15</v>
      </c>
      <c r="G485" s="5"/>
      <c r="H485" s="5"/>
      <c r="I485" s="5">
        <v>2.15</v>
      </c>
    </row>
    <row r="486" spans="2:9" ht="15.75">
      <c r="B486" s="20">
        <v>354</v>
      </c>
      <c r="C486" s="20" t="s">
        <v>618</v>
      </c>
      <c r="D486" s="4" t="s">
        <v>623</v>
      </c>
      <c r="E486" s="20">
        <v>5</v>
      </c>
      <c r="F486" s="5">
        <f t="shared" si="48"/>
        <v>1.4</v>
      </c>
      <c r="G486" s="5"/>
      <c r="H486" s="5"/>
      <c r="I486" s="5">
        <v>1.4</v>
      </c>
    </row>
    <row r="487" spans="2:9" ht="15.75">
      <c r="B487" s="20">
        <v>355</v>
      </c>
      <c r="C487" s="20" t="s">
        <v>619</v>
      </c>
      <c r="D487" s="4" t="s">
        <v>77</v>
      </c>
      <c r="E487" s="20">
        <v>5</v>
      </c>
      <c r="F487" s="5">
        <f t="shared" si="48"/>
        <v>1.96</v>
      </c>
      <c r="G487" s="5"/>
      <c r="H487" s="5"/>
      <c r="I487" s="5">
        <v>1.96</v>
      </c>
    </row>
    <row r="488" spans="2:9" ht="15.75">
      <c r="B488" s="20">
        <v>356</v>
      </c>
      <c r="C488" s="20" t="s">
        <v>620</v>
      </c>
      <c r="D488" s="4" t="s">
        <v>85</v>
      </c>
      <c r="E488" s="20">
        <v>5</v>
      </c>
      <c r="F488" s="5">
        <f t="shared" si="48"/>
        <v>0.94</v>
      </c>
      <c r="G488" s="5"/>
      <c r="H488" s="5"/>
      <c r="I488" s="5">
        <v>0.94</v>
      </c>
    </row>
    <row r="489" spans="2:9" ht="15.75">
      <c r="B489" s="20">
        <v>357</v>
      </c>
      <c r="C489" s="20" t="s">
        <v>621</v>
      </c>
      <c r="D489" s="4" t="s">
        <v>156</v>
      </c>
      <c r="E489" s="20">
        <v>5</v>
      </c>
      <c r="F489" s="5">
        <f t="shared" si="48"/>
        <v>0.97</v>
      </c>
      <c r="G489" s="5"/>
      <c r="H489" s="5"/>
      <c r="I489" s="5">
        <v>0.97</v>
      </c>
    </row>
    <row r="490" spans="2:9" ht="15.75">
      <c r="B490" s="20"/>
      <c r="C490" s="20" t="s">
        <v>19</v>
      </c>
      <c r="D490" s="4"/>
      <c r="E490" s="20"/>
      <c r="F490" s="5">
        <f t="shared" si="48"/>
        <v>24.372999999999998</v>
      </c>
      <c r="G490" s="5">
        <f t="shared" ref="G490:H490" si="55">SUM(G474:G489)</f>
        <v>2.8600000000000003</v>
      </c>
      <c r="H490" s="5">
        <f t="shared" si="55"/>
        <v>0</v>
      </c>
      <c r="I490" s="5">
        <f>SUM(I474:I489)</f>
        <v>21.512999999999998</v>
      </c>
    </row>
    <row r="491" spans="2:9" ht="15.75">
      <c r="B491" s="20"/>
      <c r="C491" s="29" t="s">
        <v>624</v>
      </c>
      <c r="D491" s="30"/>
      <c r="E491" s="30"/>
      <c r="F491" s="30"/>
      <c r="G491" s="30"/>
      <c r="H491" s="30"/>
      <c r="I491" s="31"/>
    </row>
    <row r="492" spans="2:9" ht="15.75">
      <c r="B492" s="20">
        <v>358</v>
      </c>
      <c r="C492" s="20" t="s">
        <v>622</v>
      </c>
      <c r="D492" s="4" t="s">
        <v>212</v>
      </c>
      <c r="E492" s="20">
        <v>5</v>
      </c>
      <c r="F492" s="5">
        <f t="shared" si="48"/>
        <v>1.35</v>
      </c>
      <c r="G492" s="5">
        <v>1.35</v>
      </c>
      <c r="H492" s="5"/>
      <c r="I492" s="5"/>
    </row>
    <row r="493" spans="2:9" ht="15.75">
      <c r="B493" s="20">
        <v>359</v>
      </c>
      <c r="C493" s="20" t="s">
        <v>625</v>
      </c>
      <c r="D493" s="4" t="s">
        <v>633</v>
      </c>
      <c r="E493" s="20">
        <v>5</v>
      </c>
      <c r="F493" s="5">
        <f t="shared" si="48"/>
        <v>0.83</v>
      </c>
      <c r="G493" s="5">
        <v>0.83</v>
      </c>
      <c r="H493" s="5"/>
      <c r="I493" s="5"/>
    </row>
    <row r="494" spans="2:9" ht="15.75">
      <c r="B494" s="20">
        <v>360</v>
      </c>
      <c r="C494" s="20" t="s">
        <v>626</v>
      </c>
      <c r="D494" s="4" t="s">
        <v>60</v>
      </c>
      <c r="E494" s="20">
        <v>5</v>
      </c>
      <c r="F494" s="5">
        <f t="shared" si="48"/>
        <v>0.86</v>
      </c>
      <c r="G494" s="5">
        <v>0.86</v>
      </c>
      <c r="H494" s="5"/>
      <c r="I494" s="5"/>
    </row>
    <row r="495" spans="2:9" ht="15.75">
      <c r="B495" s="20">
        <v>361</v>
      </c>
      <c r="C495" s="20" t="s">
        <v>627</v>
      </c>
      <c r="D495" s="4" t="s">
        <v>96</v>
      </c>
      <c r="E495" s="20">
        <v>5</v>
      </c>
      <c r="F495" s="5">
        <f t="shared" si="48"/>
        <v>0.42</v>
      </c>
      <c r="G495" s="5">
        <v>0.42</v>
      </c>
      <c r="H495" s="5"/>
      <c r="I495" s="5"/>
    </row>
    <row r="496" spans="2:9" ht="15.75">
      <c r="B496" s="20">
        <v>362</v>
      </c>
      <c r="C496" s="20" t="s">
        <v>628</v>
      </c>
      <c r="D496" s="4" t="s">
        <v>221</v>
      </c>
      <c r="E496" s="20">
        <v>5</v>
      </c>
      <c r="F496" s="5">
        <f t="shared" si="48"/>
        <v>0.38</v>
      </c>
      <c r="G496" s="5">
        <v>0.38</v>
      </c>
      <c r="H496" s="5"/>
      <c r="I496" s="5"/>
    </row>
    <row r="497" spans="2:9" ht="15.75">
      <c r="B497" s="20">
        <v>363</v>
      </c>
      <c r="C497" s="20" t="s">
        <v>629</v>
      </c>
      <c r="D497" s="4" t="s">
        <v>379</v>
      </c>
      <c r="E497" s="20">
        <v>5</v>
      </c>
      <c r="F497" s="5">
        <f t="shared" si="48"/>
        <v>1.4</v>
      </c>
      <c r="G497" s="5">
        <v>1.4</v>
      </c>
      <c r="H497" s="5"/>
      <c r="I497" s="5"/>
    </row>
    <row r="498" spans="2:9" ht="15.75">
      <c r="B498" s="20">
        <v>364</v>
      </c>
      <c r="C498" s="20" t="s">
        <v>630</v>
      </c>
      <c r="D498" s="4" t="s">
        <v>634</v>
      </c>
      <c r="E498" s="20">
        <v>5</v>
      </c>
      <c r="F498" s="5">
        <f t="shared" si="48"/>
        <v>0.87</v>
      </c>
      <c r="G498" s="5"/>
      <c r="H498" s="5"/>
      <c r="I498" s="5">
        <v>0.87</v>
      </c>
    </row>
    <row r="499" spans="2:9" ht="15.75">
      <c r="B499" s="20">
        <v>365</v>
      </c>
      <c r="C499" s="20" t="s">
        <v>631</v>
      </c>
      <c r="D499" s="4" t="s">
        <v>77</v>
      </c>
      <c r="E499" s="20">
        <v>5</v>
      </c>
      <c r="F499" s="5">
        <f t="shared" si="48"/>
        <v>0.36</v>
      </c>
      <c r="G499" s="5"/>
      <c r="H499" s="5"/>
      <c r="I499" s="5">
        <v>0.36</v>
      </c>
    </row>
    <row r="500" spans="2:9" ht="15.75">
      <c r="B500" s="20">
        <v>366</v>
      </c>
      <c r="C500" s="20" t="s">
        <v>632</v>
      </c>
      <c r="D500" s="4" t="s">
        <v>635</v>
      </c>
      <c r="E500" s="20">
        <v>5</v>
      </c>
      <c r="F500" s="5">
        <f t="shared" si="48"/>
        <v>0.8</v>
      </c>
      <c r="G500" s="5">
        <v>0.8</v>
      </c>
      <c r="H500" s="5"/>
      <c r="I500" s="5"/>
    </row>
    <row r="501" spans="2:9" ht="15.75">
      <c r="B501" s="20">
        <v>367</v>
      </c>
      <c r="C501" s="20" t="s">
        <v>636</v>
      </c>
      <c r="D501" s="4" t="s">
        <v>43</v>
      </c>
      <c r="E501" s="20">
        <v>5</v>
      </c>
      <c r="F501" s="5">
        <f t="shared" si="48"/>
        <v>0.25</v>
      </c>
      <c r="G501" s="5">
        <v>0.25</v>
      </c>
      <c r="H501" s="5"/>
      <c r="I501" s="5"/>
    </row>
    <row r="502" spans="2:9" ht="15.75">
      <c r="B502" s="20">
        <v>368</v>
      </c>
      <c r="C502" s="20" t="s">
        <v>658</v>
      </c>
      <c r="D502" s="4" t="s">
        <v>65</v>
      </c>
      <c r="E502" s="20">
        <v>5</v>
      </c>
      <c r="F502" s="5">
        <v>0.6</v>
      </c>
      <c r="G502" s="5"/>
      <c r="H502" s="5"/>
      <c r="I502" s="5">
        <v>0.6</v>
      </c>
    </row>
    <row r="503" spans="2:9" ht="15.75">
      <c r="B503" s="4"/>
      <c r="C503" s="20" t="s">
        <v>19</v>
      </c>
      <c r="D503" s="4"/>
      <c r="E503" s="4"/>
      <c r="F503" s="5">
        <f t="shared" si="48"/>
        <v>8.120000000000001</v>
      </c>
      <c r="G503" s="5">
        <f>SUM(G492:G501)</f>
        <v>6.29</v>
      </c>
      <c r="H503" s="5">
        <f t="shared" ref="H503" si="56">SUM(H492:H501)</f>
        <v>0</v>
      </c>
      <c r="I503" s="5">
        <f>SUM(I492:I502)</f>
        <v>1.83</v>
      </c>
    </row>
    <row r="504" spans="2:9" ht="15.75">
      <c r="B504" s="4"/>
      <c r="C504" s="20" t="s">
        <v>112</v>
      </c>
      <c r="D504" s="4"/>
      <c r="E504" s="4"/>
      <c r="F504" s="8">
        <f t="shared" si="48"/>
        <v>32.492999999999995</v>
      </c>
      <c r="G504" s="8">
        <f t="shared" ref="G504:I504" si="57">G490+G503</f>
        <v>9.15</v>
      </c>
      <c r="H504" s="8">
        <f t="shared" si="57"/>
        <v>0</v>
      </c>
      <c r="I504" s="8">
        <f t="shared" si="57"/>
        <v>23.342999999999996</v>
      </c>
    </row>
    <row r="505" spans="2:9" ht="15.75">
      <c r="B505" s="4"/>
      <c r="C505" s="4" t="s">
        <v>637</v>
      </c>
      <c r="D505" s="4"/>
      <c r="E505" s="4"/>
      <c r="F505" s="5">
        <f>F19+F71+F88+F131+F161+F188+F215+F243+F283+F313+F361+F401+F438+F471+F504</f>
        <v>480.13300000000004</v>
      </c>
      <c r="G505" s="5">
        <f>G19+G71+G88+G131+G161+G188+G215+G243+G283+G313+G361+G401+G438+G471+G504</f>
        <v>119.02400000000002</v>
      </c>
      <c r="H505" s="5">
        <f>H19+H71+H88+H131+H161+H188+H215+H243+H283+H313+H361+H401+H438+H471+H504</f>
        <v>25.82</v>
      </c>
      <c r="I505" s="5">
        <f>I19+I71+I88+I131+I161+I188+I215+I243+I283+I313+I361+I401+I438+I471+I504</f>
        <v>335.44899999999996</v>
      </c>
    </row>
    <row r="509" spans="2:9" ht="16.5">
      <c r="B509" s="27" t="s">
        <v>668</v>
      </c>
      <c r="C509" s="27"/>
      <c r="D509" s="27"/>
      <c r="G509" s="28" t="s">
        <v>669</v>
      </c>
      <c r="H509" s="28"/>
      <c r="I509" s="28"/>
    </row>
  </sheetData>
  <mergeCells count="80">
    <mergeCell ref="C362:I362"/>
    <mergeCell ref="C363:I363"/>
    <mergeCell ref="C308:I308"/>
    <mergeCell ref="C314:I314"/>
    <mergeCell ref="C315:I315"/>
    <mergeCell ref="C397:I397"/>
    <mergeCell ref="C375:I375"/>
    <mergeCell ref="C381:I381"/>
    <mergeCell ref="C387:I387"/>
    <mergeCell ref="C393:I393"/>
    <mergeCell ref="C395:I395"/>
    <mergeCell ref="C447:I447"/>
    <mergeCell ref="C402:I402"/>
    <mergeCell ref="C403:I403"/>
    <mergeCell ref="C421:I421"/>
    <mergeCell ref="C424:I424"/>
    <mergeCell ref="C432:I432"/>
    <mergeCell ref="C435:I435"/>
    <mergeCell ref="C439:I439"/>
    <mergeCell ref="C440:I440"/>
    <mergeCell ref="C90:I90"/>
    <mergeCell ref="C126:I126"/>
    <mergeCell ref="C132:I132"/>
    <mergeCell ref="C357:I357"/>
    <mergeCell ref="C359:I359"/>
    <mergeCell ref="C256:I256"/>
    <mergeCell ref="C264:I264"/>
    <mergeCell ref="C274:I274"/>
    <mergeCell ref="C281:I281"/>
    <mergeCell ref="C284:I284"/>
    <mergeCell ref="C285:I285"/>
    <mergeCell ref="C157:I157"/>
    <mergeCell ref="B128:I128"/>
    <mergeCell ref="C163:I163"/>
    <mergeCell ref="C184:I184"/>
    <mergeCell ref="C72:I72"/>
    <mergeCell ref="C73:I73"/>
    <mergeCell ref="C37:I37"/>
    <mergeCell ref="C42:I42"/>
    <mergeCell ref="C53:I53"/>
    <mergeCell ref="C58:I58"/>
    <mergeCell ref="C64:I64"/>
    <mergeCell ref="C133:I133"/>
    <mergeCell ref="C139:I139"/>
    <mergeCell ref="C141:I141"/>
    <mergeCell ref="C143:I143"/>
    <mergeCell ref="C162:I162"/>
    <mergeCell ref="C86:I86"/>
    <mergeCell ref="C89:I89"/>
    <mergeCell ref="B6:I6"/>
    <mergeCell ref="B7:I7"/>
    <mergeCell ref="C13:I13"/>
    <mergeCell ref="C20:I20"/>
    <mergeCell ref="C21:I21"/>
    <mergeCell ref="G10:I10"/>
    <mergeCell ref="F9:I9"/>
    <mergeCell ref="F10:F11"/>
    <mergeCell ref="E9:E11"/>
    <mergeCell ref="D9:D11"/>
    <mergeCell ref="C9:C11"/>
    <mergeCell ref="B9:B11"/>
    <mergeCell ref="C235:I235"/>
    <mergeCell ref="C241:I241"/>
    <mergeCell ref="C244:I244"/>
    <mergeCell ref="C245:I245"/>
    <mergeCell ref="C186:I186"/>
    <mergeCell ref="C189:I189"/>
    <mergeCell ref="C190:I190"/>
    <mergeCell ref="C216:I216"/>
    <mergeCell ref="C217:I217"/>
    <mergeCell ref="B509:D509"/>
    <mergeCell ref="G509:I509"/>
    <mergeCell ref="C450:I450"/>
    <mergeCell ref="C473:I473"/>
    <mergeCell ref="C459:I459"/>
    <mergeCell ref="C462:I462"/>
    <mergeCell ref="C465:I465"/>
    <mergeCell ref="C468:I468"/>
    <mergeCell ref="C472:I472"/>
    <mergeCell ref="C491:I491"/>
  </mergeCells>
  <pageMargins left="0.59055118110236227" right="0.59055118110236227" top="0.59055118110236227" bottom="0.78740157480314965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2019-08-12T13:49:57Z</dcterms:modified>
</cp:coreProperties>
</file>