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8" i="5"/>
  <c r="L17"/>
  <c r="L16"/>
  <c r="L15"/>
  <c r="L14"/>
  <c r="L101"/>
  <c r="H18" i="6"/>
  <c r="H107"/>
  <c r="F108"/>
  <c r="F109"/>
  <c r="G15" i="3"/>
  <c r="F15"/>
  <c r="D67"/>
  <c r="D69" l="1"/>
  <c r="F67"/>
  <c r="F69"/>
  <c r="F70"/>
  <c r="D72"/>
  <c r="D15" i="5"/>
  <c r="D98"/>
  <c r="D103"/>
  <c r="I25" i="3"/>
  <c r="G25"/>
  <c r="G27"/>
  <c r="F99" i="6"/>
  <c r="F41"/>
  <c r="D54" i="5"/>
  <c r="D41"/>
  <c r="D32"/>
  <c r="D46"/>
  <c r="F25" i="3"/>
  <c r="F27"/>
  <c r="D37"/>
  <c r="G37"/>
  <c r="F37"/>
  <c r="H12" i="6"/>
  <c r="D64" i="3"/>
  <c r="E64"/>
  <c r="F64"/>
  <c r="G28"/>
  <c r="I117" i="6" l="1"/>
  <c r="F117" s="1"/>
  <c r="I120"/>
  <c r="F120" s="1"/>
  <c r="G104"/>
  <c r="H104"/>
  <c r="I104"/>
  <c r="J104"/>
  <c r="I99"/>
  <c r="I97"/>
  <c r="I96" s="1"/>
  <c r="I92"/>
  <c r="F92" s="1"/>
  <c r="I88"/>
  <c r="F88" s="1"/>
  <c r="I84"/>
  <c r="F84"/>
  <c r="I15"/>
  <c r="I107" l="1"/>
  <c r="I116"/>
  <c r="F116" s="1"/>
  <c r="F104"/>
  <c r="I80"/>
  <c r="F97"/>
  <c r="I91"/>
  <c r="F91" s="1"/>
  <c r="G12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I18" l="1"/>
  <c r="F107"/>
  <c r="F106" s="1"/>
  <c r="I106"/>
  <c r="I90"/>
  <c r="F90" s="1"/>
  <c r="F87"/>
  <c r="I86"/>
  <c r="F86" s="1"/>
  <c r="I41"/>
  <c r="I40" s="1"/>
  <c r="I22" s="1"/>
  <c r="I21" s="1"/>
  <c r="F26"/>
  <c r="F15" s="1"/>
  <c r="F123"/>
  <c r="F111"/>
  <c r="J103"/>
  <c r="J101" s="1"/>
  <c r="I103"/>
  <c r="I101" s="1"/>
  <c r="H101"/>
  <c r="G101"/>
  <c r="F105"/>
  <c r="F18" l="1"/>
  <c r="F101"/>
  <c r="I78"/>
  <c r="F78" s="1"/>
  <c r="I39"/>
  <c r="F82"/>
  <c r="F103"/>
  <c r="F19" l="1"/>
  <c r="I43"/>
  <c r="I25" s="1"/>
  <c r="I20" s="1"/>
  <c r="F40"/>
  <c r="F22" s="1"/>
  <c r="F25" l="1"/>
  <c r="F80"/>
  <c r="I17"/>
  <c r="F96"/>
  <c r="F43"/>
  <c r="F39" s="1"/>
  <c r="F17" l="1"/>
  <c r="F13"/>
  <c r="I13"/>
  <c r="I95"/>
  <c r="I79" s="1"/>
  <c r="F79" s="1"/>
  <c r="H15" i="3"/>
  <c r="H13" s="1"/>
  <c r="G69"/>
  <c r="G67" s="1"/>
  <c r="D70"/>
  <c r="H61"/>
  <c r="G61"/>
  <c r="F6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D29"/>
  <c r="D28"/>
  <c r="D27"/>
  <c r="D25" s="1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4"/>
  <c r="K101"/>
  <c r="J101"/>
  <c r="I101"/>
  <c r="H101"/>
  <c r="G101"/>
  <c r="F101"/>
  <c r="E101"/>
  <c r="D101"/>
  <c r="K98"/>
  <c r="J98"/>
  <c r="I98"/>
  <c r="H98"/>
  <c r="G98"/>
  <c r="F98"/>
  <c r="E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D30" s="1"/>
  <c r="I15" i="3" l="1"/>
  <c r="F20" i="6"/>
  <c r="F21"/>
  <c r="F95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G13" l="1"/>
  <c r="D13" s="1"/>
  <c r="D15"/>
  <c r="I16" i="6"/>
  <c r="I12" s="1"/>
  <c r="K12" s="1"/>
  <c r="I77"/>
  <c r="I76" l="1"/>
  <c r="F76" s="1"/>
  <c r="F77"/>
  <c r="F16"/>
  <c r="F12" l="1"/>
  <c r="E12" s="1"/>
</calcChain>
</file>

<file path=xl/sharedStrings.xml><?xml version="1.0" encoding="utf-8"?>
<sst xmlns="http://schemas.openxmlformats.org/spreadsheetml/2006/main" count="647" uniqueCount="242">
  <si>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</si>
  <si>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</si>
  <si>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</si>
  <si>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</si>
  <si>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</si>
  <si>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</si>
  <si>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</si>
  <si>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</si>
  <si>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</si>
  <si>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</si>
  <si>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</si>
  <si>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</si>
  <si>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</si>
  <si>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</si>
  <si>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</si>
  <si>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</si>
  <si>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</si>
  <si>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</si>
  <si>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</si>
  <si>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</si>
  <si>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</si>
  <si>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</si>
  <si>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</si>
  <si>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</si>
  <si>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</si>
  <si>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</si>
  <si>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</si>
  <si>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</si>
  <si>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</si>
  <si>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</si>
  <si>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</si>
  <si>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</si>
  <si>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</si>
  <si>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</si>
  <si>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</si>
  <si>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</si>
  <si>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</si>
  <si>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</si>
  <si>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</si>
  <si>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</si>
  <si>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</si>
  <si>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</si>
  <si>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</si>
  <si>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</si>
  <si>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</si>
  <si>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</si>
  <si>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</si>
  <si>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на 2021 год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</si>
  <si>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</si>
  <si>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</si>
  <si>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</si>
  <si>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</si>
  <si>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</si>
  <si>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</si>
  <si>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</si>
  <si>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</si>
  <si>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</si>
  <si>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</si>
  <si>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</si>
  <si>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</si>
  <si>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</si>
  <si>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</si>
  <si>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</si>
  <si>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</si>
  <si>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</si>
  <si>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</si>
  <si>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</si>
  <si>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</si>
  <si>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</si>
  <si>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</si>
  <si>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</si>
  <si>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</si>
  <si>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</si>
  <si>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</si>
  <si>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</si>
  <si>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</si>
  <si>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</si>
  <si>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</si>
  <si>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</si>
  <si>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</si>
  <si>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</si>
  <si>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</si>
  <si>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</si>
  <si>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</si>
  <si>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</si>
  <si>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</si>
  <si>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</si>
  <si>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</si>
  <si>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</si>
  <si>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</si>
  <si>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</si>
  <si>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</si>
  <si>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</si>
  <si>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</si>
  <si>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</si>
  <si>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</si>
  <si>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</si>
  <si>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</si>
  <si>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</si>
  <si>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</si>
  <si>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</si>
  <si>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</si>
  <si>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</si>
  <si>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</si>
  <si>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</si>
  <si>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</si>
  <si>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</si>
  <si>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</si>
  <si>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</si>
  <si>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</si>
  <si>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</si>
  <si>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</si>
  <si>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</si>
  <si>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</si>
  <si>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</si>
  <si>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</si>
  <si>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</si>
  <si>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</si>
  <si>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</si>
  <si>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</si>
  <si>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</si>
  <si>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</si>
  <si>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</si>
  <si>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</si>
  <si>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</si>
  <si>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</si>
  <si>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</si>
  <si>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</si>
  <si>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</si>
  <si>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</si>
  <si>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</si>
  <si>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</si>
  <si>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</si>
  <si>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</si>
  <si>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</si>
  <si>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</si>
  <si>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</si>
  <si>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</si>
  <si>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</si>
  <si>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</si>
  <si>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</si>
  <si>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</si>
  <si>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</si>
  <si>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</si>
  <si>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</si>
  <si>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</si>
  <si>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</si>
  <si>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</si>
  <si>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</si>
  <si>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</si>
  <si>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</si>
  <si>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</si>
  <si>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</si>
  <si>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</si>
  <si>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</si>
  <si>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</si>
  <si>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</si>
  <si>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</si>
  <si>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</si>
  <si>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</si>
  <si>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</si>
  <si>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</si>
  <si>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</si>
  <si>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</si>
  <si>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</si>
  <si>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</si>
  <si>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</si>
  <si>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</si>
  <si>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</si>
  <si>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</si>
  <si>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</si>
  <si>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</si>
  <si>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</si>
  <si>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</si>
  <si>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</si>
  <si>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</si>
  <si>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</si>
  <si>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</si>
  <si>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</si>
  <si>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</si>
  <si>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</si>
  <si>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</si>
  <si>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</si>
  <si>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</si>
  <si>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</si>
  <si>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</si>
  <si>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</si>
  <si>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</si>
  <si>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</si>
  <si>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</si>
  <si>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</si>
  <si>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</si>
  <si>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</si>
  <si>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</si>
  <si>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</si>
  <si>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</si>
  <si>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</si>
  <si>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</si>
  <si>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</si>
  <si>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</si>
  <si>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</si>
  <si>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</si>
  <si>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</si>
  <si>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</si>
  <si>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</si>
  <si>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</si>
  <si>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</si>
  <si>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</si>
  <si>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</si>
  <si>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</si>
  <si>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</si>
  <si>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</si>
  <si>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</si>
  <si>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</si>
  <si>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</si>
  <si>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</si>
  <si>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</si>
  <si>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</si>
  <si>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</si>
  <si>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</si>
  <si>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</si>
  <si>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</si>
  <si>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</si>
  <si>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</si>
  <si>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</si>
  <si>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</si>
  <si>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</si>
  <si>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</si>
  <si>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</si>
  <si>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</si>
  <si>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</si>
  <si>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</si>
  <si>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</si>
  <si>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</si>
  <si>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</si>
  <si>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</si>
  <si>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Глава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</si>
  <si>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М.Н.  Янцов  </t>
  </si>
  <si>
    <t xml:space="preserve">  М.Н. Янцов</t>
  </si>
  <si>
    <t xml:space="preserve">Приложение № 2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 № _________                                                                    Приложение № 3
к муниципальной программе Павловского                                             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</si>
  <si>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                                                          к постановлению администрации Павловского муниципального района Воронежской области                           от _________ № _________                                     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</si>
  <si>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4                                                                                     к постановлению администрации Павловского муниципального района Воронежской области                                      от _________ № _________                                                                      Приложение № 5
к муниципальной программе Павловского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</si>
</sst>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0" fontId="3" fillId="0" borderId="9" xfId="0" applyFont="1" applyBorder="1" applyAlignment="1">
      <alignment vertical="top" wrapText="1"/>
    </xf>
    <xf numFmtId="2" fontId="2" fillId="0" borderId="9" xfId="0" applyNumberFormat="1" applyFont="1" applyBorder="1" applyAlignment="1">
      <alignment horizontal="right" wrapText="1"/>
    </xf>
    <xf numFmtId="2" fontId="2" fillId="0" borderId="3" xfId="0" applyNumberFormat="1" applyFont="1" applyBorder="1" applyAlignment="1">
      <alignment horizontal="right" wrapText="1"/>
    </xf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6"/>
  <sheetViews>
    <sheetView tabSelected="1" view="pageBreakPreview" topLeftCell="A92" zoomScale="82" zoomScaleSheetLayoutView="82" workbookViewId="0">
      <selection activeCell="D60" sqref="D60"/>
    </sheetView>
  </sheetViews>
  <sheetFormatPr defaultRowHeight="15.75"/>
  <cols>
    <col min="1" max="1" width="24.85546875" style="4" customWidth="1"/>
    <col min="2" max="2" width="23.85546875" style="4" customWidth="1"/>
    <col min="3" max="3" width="20.5703125" style="4" customWidth="1"/>
    <col min="4" max="4" width="15.85546875" style="4" customWidth="1"/>
    <col min="5" max="5" width="15.42578125" style="4" customWidth="1"/>
    <col min="6" max="7" width="16.7109375" style="4" customWidth="1"/>
    <col min="8" max="8" width="15.85546875" style="4" customWidth="1"/>
    <col min="9" max="9" width="10.140625" style="4" bestFit="1" customWidth="1"/>
    <col min="10" max="16384" width="9.140625" style="4"/>
  </cols>
  <sheetData>
    <row r="1" spans="1:10" ht="15.75" customHeight="1">
      <c r="F1" s="138" t="s">
        <v>239</v>
      </c>
      <c r="G1" s="138"/>
      <c r="H1" s="138"/>
      <c r="I1" s="138"/>
      <c r="J1" s="138"/>
    </row>
    <row r="2" spans="1:10" ht="15.75" customHeight="1">
      <c r="F2" s="138"/>
      <c r="G2" s="138"/>
      <c r="H2" s="138"/>
      <c r="I2" s="138"/>
      <c r="J2" s="138"/>
    </row>
    <row r="3" spans="1:10" ht="15.75" customHeight="1">
      <c r="F3" s="138"/>
      <c r="G3" s="138"/>
      <c r="H3" s="138"/>
      <c r="I3" s="138"/>
      <c r="J3" s="138"/>
    </row>
    <row r="4" spans="1:10" ht="87.75" customHeight="1">
      <c r="F4" s="138"/>
      <c r="G4" s="138"/>
      <c r="H4" s="138"/>
      <c r="I4" s="138"/>
      <c r="J4" s="138"/>
    </row>
    <row r="5" spans="1:10" ht="15.75" customHeight="1">
      <c r="A5" s="129"/>
      <c r="B5" s="129"/>
      <c r="C5" s="129"/>
      <c r="D5" s="129"/>
      <c r="E5" s="129"/>
      <c r="F5" s="129"/>
      <c r="G5" s="129"/>
      <c r="H5" s="129"/>
    </row>
    <row r="6" spans="1:10" ht="15.75" customHeight="1">
      <c r="A6" s="130" t="s">
        <v>43</v>
      </c>
      <c r="B6" s="130"/>
      <c r="C6" s="130"/>
      <c r="D6" s="130"/>
      <c r="E6" s="130"/>
      <c r="F6" s="130"/>
      <c r="G6" s="130"/>
      <c r="H6" s="130"/>
    </row>
    <row r="7" spans="1:10" ht="15.75" customHeight="1">
      <c r="A7" s="130" t="s">
        <v>5</v>
      </c>
      <c r="B7" s="130"/>
      <c r="C7" s="130"/>
      <c r="D7" s="130"/>
      <c r="E7" s="130"/>
      <c r="F7" s="130"/>
      <c r="G7" s="130"/>
      <c r="H7" s="130"/>
    </row>
    <row r="8" spans="1:10" ht="16.5">
      <c r="A8" s="131" t="s">
        <v>86</v>
      </c>
      <c r="B8" s="131"/>
      <c r="C8" s="131"/>
      <c r="D8" s="131"/>
      <c r="E8" s="131"/>
      <c r="F8" s="131"/>
      <c r="G8" s="131"/>
      <c r="H8" s="131"/>
    </row>
    <row r="9" spans="1:10" ht="16.5" customHeight="1">
      <c r="A9" s="131" t="s">
        <v>47</v>
      </c>
      <c r="B9" s="131"/>
      <c r="C9" s="131"/>
      <c r="D9" s="131"/>
      <c r="E9" s="131"/>
      <c r="F9" s="131"/>
      <c r="G9" s="131"/>
      <c r="H9" s="131"/>
    </row>
    <row r="10" spans="1:10" s="3" customFormat="1" ht="17.25" customHeight="1">
      <c r="A10" s="126" t="s">
        <v>8</v>
      </c>
      <c r="B10" s="126" t="s">
        <v>44</v>
      </c>
      <c r="C10" s="127" t="s">
        <v>45</v>
      </c>
      <c r="D10" s="126" t="s">
        <v>9</v>
      </c>
      <c r="E10" s="126" t="s">
        <v>10</v>
      </c>
      <c r="F10" s="126"/>
      <c r="G10" s="126"/>
      <c r="H10" s="126"/>
    </row>
    <row r="11" spans="1:10" s="3" customFormat="1" ht="141.75" customHeight="1">
      <c r="A11" s="126"/>
      <c r="B11" s="126"/>
      <c r="C11" s="128"/>
      <c r="D11" s="126"/>
      <c r="E11" s="2" t="s">
        <v>11</v>
      </c>
      <c r="F11" s="2" t="s">
        <v>12</v>
      </c>
      <c r="G11" s="2" t="s">
        <v>13</v>
      </c>
      <c r="H11" s="2" t="s">
        <v>14</v>
      </c>
    </row>
    <row r="12" spans="1:10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10">
      <c r="A13" s="118" t="s">
        <v>0</v>
      </c>
      <c r="B13" s="122" t="s">
        <v>86</v>
      </c>
      <c r="C13" s="49" t="s">
        <v>9</v>
      </c>
      <c r="D13" s="57">
        <f>SUM(E13:H13)</f>
        <v>22620.059999999998</v>
      </c>
      <c r="E13" s="57">
        <f>SUM(E15)</f>
        <v>932.98</v>
      </c>
      <c r="F13" s="57">
        <f>SUM(F15)</f>
        <v>3422.83</v>
      </c>
      <c r="G13" s="58">
        <f>SUM(G25+G41+G61+G67)</f>
        <v>9196.7999999999993</v>
      </c>
      <c r="H13" s="57">
        <f>SUM(H15)</f>
        <v>9067.4500000000007</v>
      </c>
    </row>
    <row r="14" spans="1:10" ht="31.5">
      <c r="A14" s="118"/>
      <c r="B14" s="123"/>
      <c r="C14" s="49" t="s">
        <v>15</v>
      </c>
      <c r="D14" s="57"/>
      <c r="E14" s="49"/>
      <c r="F14" s="49"/>
      <c r="G14" s="49"/>
      <c r="H14" s="49"/>
    </row>
    <row r="15" spans="1:10" ht="90.75" customHeight="1">
      <c r="A15" s="118"/>
      <c r="B15" s="123"/>
      <c r="C15" s="67" t="s">
        <v>207</v>
      </c>
      <c r="D15" s="57">
        <f>SUM(E15:H15)</f>
        <v>22620.059999999998</v>
      </c>
      <c r="E15" s="57">
        <f>SUM(E61)</f>
        <v>932.98</v>
      </c>
      <c r="F15" s="57">
        <f>SUM(F25+F61+F69)</f>
        <v>3422.83</v>
      </c>
      <c r="G15" s="58">
        <f>G25+G41+G61+G69</f>
        <v>9196.7999999999993</v>
      </c>
      <c r="H15" s="57">
        <f>SUM(H63)</f>
        <v>9067.4500000000007</v>
      </c>
      <c r="I15" s="30">
        <f>SUM(E15:H15)</f>
        <v>22620.059999999998</v>
      </c>
    </row>
    <row r="16" spans="1:10" ht="157.5" customHeight="1">
      <c r="A16" s="118"/>
      <c r="B16" s="123"/>
      <c r="C16" s="82" t="s">
        <v>232</v>
      </c>
      <c r="D16" s="58">
        <f>SUM(G16)</f>
        <v>0</v>
      </c>
      <c r="E16" s="49"/>
      <c r="F16" s="49"/>
      <c r="G16" s="58">
        <f>SUM(G28)</f>
        <v>0</v>
      </c>
      <c r="H16" s="49"/>
    </row>
    <row r="17" spans="1:9" ht="171" customHeight="1">
      <c r="A17" s="118"/>
      <c r="B17" s="123"/>
      <c r="C17" s="82" t="s">
        <v>229</v>
      </c>
      <c r="D17" s="58">
        <f>SUM(G17)</f>
        <v>300</v>
      </c>
      <c r="E17" s="49"/>
      <c r="F17" s="49"/>
      <c r="G17" s="58">
        <f>SUM(G29)</f>
        <v>300</v>
      </c>
      <c r="H17" s="49"/>
    </row>
    <row r="18" spans="1:9" hidden="1">
      <c r="A18" s="118" t="s">
        <v>6</v>
      </c>
      <c r="B18" s="118"/>
      <c r="C18" s="49" t="s">
        <v>9</v>
      </c>
      <c r="D18" s="49"/>
      <c r="E18" s="49"/>
      <c r="F18" s="49"/>
      <c r="G18" s="49"/>
      <c r="H18" s="49"/>
    </row>
    <row r="19" spans="1:9" ht="31.5" hidden="1">
      <c r="A19" s="118"/>
      <c r="B19" s="118"/>
      <c r="C19" s="49" t="s">
        <v>15</v>
      </c>
      <c r="D19" s="49"/>
      <c r="E19" s="49"/>
      <c r="F19" s="49"/>
      <c r="G19" s="49"/>
      <c r="H19" s="49"/>
    </row>
    <row r="20" spans="1:9" hidden="1">
      <c r="A20" s="118"/>
      <c r="B20" s="118"/>
      <c r="C20" s="49" t="s">
        <v>1</v>
      </c>
      <c r="D20" s="49"/>
      <c r="E20" s="49"/>
      <c r="F20" s="49"/>
      <c r="G20" s="49"/>
      <c r="H20" s="49"/>
    </row>
    <row r="21" spans="1:9" hidden="1">
      <c r="A21" s="118" t="s">
        <v>7</v>
      </c>
      <c r="B21" s="118"/>
      <c r="C21" s="49" t="s">
        <v>9</v>
      </c>
      <c r="D21" s="49"/>
      <c r="E21" s="49"/>
      <c r="F21" s="49"/>
      <c r="G21" s="49"/>
      <c r="H21" s="49"/>
    </row>
    <row r="22" spans="1:9" ht="31.5" hidden="1">
      <c r="A22" s="118"/>
      <c r="B22" s="118"/>
      <c r="C22" s="49" t="s">
        <v>15</v>
      </c>
      <c r="D22" s="49"/>
      <c r="E22" s="49"/>
      <c r="F22" s="49"/>
      <c r="G22" s="49"/>
      <c r="H22" s="49"/>
    </row>
    <row r="23" spans="1:9" hidden="1">
      <c r="A23" s="118"/>
      <c r="B23" s="118"/>
      <c r="C23" s="49" t="s">
        <v>1</v>
      </c>
      <c r="D23" s="49"/>
      <c r="E23" s="49"/>
      <c r="F23" s="49"/>
      <c r="G23" s="49"/>
      <c r="H23" s="49"/>
    </row>
    <row r="24" spans="1:9" hidden="1">
      <c r="A24" s="49" t="s">
        <v>1</v>
      </c>
      <c r="B24" s="49"/>
      <c r="C24" s="49"/>
      <c r="D24" s="49"/>
      <c r="E24" s="49"/>
      <c r="F24" s="49"/>
      <c r="G24" s="49"/>
      <c r="H24" s="49"/>
    </row>
    <row r="25" spans="1:9">
      <c r="A25" s="118" t="s">
        <v>2</v>
      </c>
      <c r="B25" s="122" t="s">
        <v>202</v>
      </c>
      <c r="C25" s="49" t="s">
        <v>9</v>
      </c>
      <c r="D25" s="58">
        <f>SUM(D27:D29)</f>
        <v>1882.3999999999999</v>
      </c>
      <c r="E25" s="49"/>
      <c r="F25" s="49">
        <f>SUM(F27)</f>
        <v>87.1</v>
      </c>
      <c r="G25" s="58">
        <f>G27+G29</f>
        <v>1795.3</v>
      </c>
      <c r="H25" s="49"/>
      <c r="I25" s="112">
        <f>G25+F25</f>
        <v>1882.3999999999999</v>
      </c>
    </row>
    <row r="26" spans="1:9" ht="31.5">
      <c r="A26" s="118"/>
      <c r="B26" s="123"/>
      <c r="C26" s="34" t="s">
        <v>15</v>
      </c>
      <c r="D26" s="49"/>
      <c r="E26" s="49"/>
      <c r="F26" s="49"/>
      <c r="G26" s="49"/>
      <c r="H26" s="49"/>
    </row>
    <row r="27" spans="1:9" ht="96" customHeight="1">
      <c r="A27" s="118"/>
      <c r="B27" s="132"/>
      <c r="C27" s="32" t="s">
        <v>207</v>
      </c>
      <c r="D27" s="59">
        <f>SUM(D35+D39)</f>
        <v>1582.3999999999999</v>
      </c>
      <c r="E27" s="49"/>
      <c r="F27" s="49">
        <f>SUM(F37)</f>
        <v>87.1</v>
      </c>
      <c r="G27" s="58">
        <f>SUM(G35+G39)</f>
        <v>1495.3</v>
      </c>
      <c r="H27" s="49"/>
    </row>
    <row r="28" spans="1:9" ht="158.25" customHeight="1">
      <c r="A28" s="118"/>
      <c r="B28" s="132"/>
      <c r="C28" s="31" t="s">
        <v>233</v>
      </c>
      <c r="D28" s="59">
        <f>SUM(D32)</f>
        <v>0</v>
      </c>
      <c r="E28" s="49"/>
      <c r="F28" s="49"/>
      <c r="G28" s="58">
        <f>SUM(G32)</f>
        <v>0</v>
      </c>
      <c r="H28" s="49"/>
    </row>
    <row r="29" spans="1:9" ht="174.75" customHeight="1">
      <c r="A29" s="118"/>
      <c r="B29" s="133"/>
      <c r="C29" s="32" t="s">
        <v>229</v>
      </c>
      <c r="D29" s="59">
        <f>SUM(D36)</f>
        <v>300</v>
      </c>
      <c r="E29" s="49"/>
      <c r="F29" s="49"/>
      <c r="G29" s="58">
        <f>SUM(G36)</f>
        <v>300</v>
      </c>
      <c r="H29" s="49"/>
    </row>
    <row r="30" spans="1:9">
      <c r="A30" s="119" t="s">
        <v>37</v>
      </c>
      <c r="B30" s="122" t="s">
        <v>57</v>
      </c>
      <c r="C30" s="54" t="s">
        <v>9</v>
      </c>
      <c r="D30" s="58">
        <f>SUM(D32)</f>
        <v>0</v>
      </c>
      <c r="E30" s="49"/>
      <c r="F30" s="49"/>
      <c r="G30" s="58">
        <f>SUM(G32)</f>
        <v>0</v>
      </c>
      <c r="H30" s="49"/>
    </row>
    <row r="31" spans="1:9" ht="31.5">
      <c r="A31" s="120"/>
      <c r="B31" s="123"/>
      <c r="C31" s="49" t="s">
        <v>15</v>
      </c>
      <c r="D31" s="49"/>
      <c r="E31" s="49"/>
      <c r="F31" s="49"/>
      <c r="G31" s="49"/>
      <c r="H31" s="49"/>
    </row>
    <row r="32" spans="1:9" ht="205.5" customHeight="1">
      <c r="A32" s="121"/>
      <c r="B32" s="124"/>
      <c r="C32" s="82" t="s">
        <v>232</v>
      </c>
      <c r="D32" s="58">
        <v>0</v>
      </c>
      <c r="E32" s="49"/>
      <c r="F32" s="49"/>
      <c r="G32" s="58">
        <v>0</v>
      </c>
      <c r="H32" s="49"/>
    </row>
    <row r="33" spans="1:8">
      <c r="A33" s="119" t="s">
        <v>38</v>
      </c>
      <c r="B33" s="122" t="s">
        <v>58</v>
      </c>
      <c r="C33" s="49" t="s">
        <v>9</v>
      </c>
      <c r="D33" s="58">
        <f>SUM(D35:D36)</f>
        <v>1745.3</v>
      </c>
      <c r="E33" s="49"/>
      <c r="F33" s="49"/>
      <c r="G33" s="58">
        <f>SUM(G35:G36)</f>
        <v>1745.3</v>
      </c>
      <c r="H33" s="49"/>
    </row>
    <row r="34" spans="1:8" ht="31.5">
      <c r="A34" s="120"/>
      <c r="B34" s="123"/>
      <c r="C34" s="49" t="s">
        <v>15</v>
      </c>
      <c r="D34" s="49"/>
      <c r="E34" s="49"/>
      <c r="F34" s="49"/>
      <c r="G34" s="49"/>
      <c r="H34" s="49"/>
    </row>
    <row r="35" spans="1:8" ht="93" customHeight="1">
      <c r="A35" s="120"/>
      <c r="B35" s="123"/>
      <c r="C35" s="31" t="s">
        <v>207</v>
      </c>
      <c r="D35" s="58">
        <v>1445.3</v>
      </c>
      <c r="E35" s="49"/>
      <c r="F35" s="49"/>
      <c r="G35" s="58">
        <v>1445.3</v>
      </c>
      <c r="H35" s="49"/>
    </row>
    <row r="36" spans="1:8" ht="173.25">
      <c r="A36" s="120"/>
      <c r="B36" s="123"/>
      <c r="C36" s="31" t="s">
        <v>229</v>
      </c>
      <c r="D36" s="58">
        <v>300</v>
      </c>
      <c r="E36" s="49"/>
      <c r="F36" s="49"/>
      <c r="G36" s="58">
        <v>300</v>
      </c>
      <c r="H36" s="49"/>
    </row>
    <row r="37" spans="1:8" ht="15" customHeight="1">
      <c r="A37" s="119" t="s">
        <v>59</v>
      </c>
      <c r="B37" s="122" t="s">
        <v>87</v>
      </c>
      <c r="C37" s="49" t="s">
        <v>9</v>
      </c>
      <c r="D37" s="58">
        <f>SUM(F37+G37)</f>
        <v>137.1</v>
      </c>
      <c r="E37" s="49"/>
      <c r="F37" s="49">
        <f>SUM(F39)</f>
        <v>87.1</v>
      </c>
      <c r="G37" s="58">
        <f>SUM(G39)</f>
        <v>50</v>
      </c>
      <c r="H37" s="49"/>
    </row>
    <row r="38" spans="1:8" ht="31.5">
      <c r="A38" s="120"/>
      <c r="B38" s="123"/>
      <c r="C38" s="34" t="s">
        <v>15</v>
      </c>
      <c r="D38" s="49"/>
      <c r="E38" s="49"/>
      <c r="F38" s="49"/>
      <c r="G38" s="49"/>
      <c r="H38" s="49"/>
    </row>
    <row r="39" spans="1:8" ht="89.25" customHeight="1">
      <c r="A39" s="121"/>
      <c r="B39" s="124"/>
      <c r="C39" s="31" t="s">
        <v>207</v>
      </c>
      <c r="D39" s="58">
        <v>137.1</v>
      </c>
      <c r="E39" s="49"/>
      <c r="F39" s="49">
        <v>87.1</v>
      </c>
      <c r="G39" s="58">
        <v>50</v>
      </c>
      <c r="H39" s="49"/>
    </row>
    <row r="40" spans="1:8" hidden="1">
      <c r="A40" s="49" t="s">
        <v>1</v>
      </c>
      <c r="B40" s="49"/>
      <c r="C40" s="49"/>
      <c r="D40" s="49"/>
      <c r="E40" s="49"/>
      <c r="F40" s="49"/>
      <c r="G40" s="49"/>
      <c r="H40" s="49"/>
    </row>
    <row r="41" spans="1:8">
      <c r="A41" s="118" t="s">
        <v>3</v>
      </c>
      <c r="B41" s="122" t="s">
        <v>61</v>
      </c>
      <c r="C41" s="49" t="s">
        <v>9</v>
      </c>
      <c r="D41" s="58">
        <f>SUM(D44+D48+D52+D55+D58)</f>
        <v>5770.5</v>
      </c>
      <c r="E41" s="49"/>
      <c r="F41" s="49"/>
      <c r="G41" s="58">
        <f>SUM(G43)</f>
        <v>5770.5</v>
      </c>
      <c r="H41" s="49"/>
    </row>
    <row r="42" spans="1:8" ht="31.5">
      <c r="A42" s="118"/>
      <c r="B42" s="123"/>
      <c r="C42" s="49" t="s">
        <v>15</v>
      </c>
      <c r="D42" s="49"/>
      <c r="E42" s="49"/>
      <c r="F42" s="49"/>
      <c r="G42" s="49"/>
      <c r="H42" s="49"/>
    </row>
    <row r="43" spans="1:8" ht="109.5" customHeight="1">
      <c r="A43" s="118"/>
      <c r="B43" s="123"/>
      <c r="C43" s="31" t="s">
        <v>207</v>
      </c>
      <c r="D43" s="58">
        <f>SUM(D47+D51+D54+D57+D60)</f>
        <v>5770.5</v>
      </c>
      <c r="E43" s="49"/>
      <c r="F43" s="49"/>
      <c r="G43" s="58">
        <f>SUM(G47+G51+G54+G57+G60)</f>
        <v>5770.5</v>
      </c>
      <c r="H43" s="49"/>
    </row>
    <row r="44" spans="1:8" ht="15" customHeight="1">
      <c r="A44" s="119" t="s">
        <v>36</v>
      </c>
      <c r="B44" s="122" t="s">
        <v>199</v>
      </c>
      <c r="C44" s="118" t="s">
        <v>9</v>
      </c>
      <c r="D44" s="125">
        <f>SUM(D47)</f>
        <v>112.1</v>
      </c>
      <c r="E44" s="118"/>
      <c r="F44" s="118"/>
      <c r="G44" s="125">
        <f>SUM(G47)</f>
        <v>112.1</v>
      </c>
      <c r="H44" s="118"/>
    </row>
    <row r="45" spans="1:8" hidden="1">
      <c r="A45" s="120"/>
      <c r="B45" s="123"/>
      <c r="C45" s="118"/>
      <c r="D45" s="118"/>
      <c r="E45" s="118"/>
      <c r="F45" s="118"/>
      <c r="G45" s="118"/>
      <c r="H45" s="118"/>
    </row>
    <row r="46" spans="1:8" ht="31.5">
      <c r="A46" s="120"/>
      <c r="B46" s="123"/>
      <c r="C46" s="49" t="s">
        <v>15</v>
      </c>
      <c r="D46" s="49"/>
      <c r="E46" s="49"/>
      <c r="F46" s="49"/>
      <c r="G46" s="49"/>
      <c r="H46" s="49"/>
    </row>
    <row r="47" spans="1:8" ht="155.25" customHeight="1">
      <c r="A47" s="121"/>
      <c r="B47" s="124"/>
      <c r="C47" s="32" t="s">
        <v>207</v>
      </c>
      <c r="D47" s="58">
        <v>112.1</v>
      </c>
      <c r="E47" s="49"/>
      <c r="F47" s="49"/>
      <c r="G47" s="106">
        <v>112.1</v>
      </c>
      <c r="H47" s="49"/>
    </row>
    <row r="48" spans="1:8" ht="13.5" customHeight="1">
      <c r="A48" s="119" t="s">
        <v>39</v>
      </c>
      <c r="B48" s="122" t="s">
        <v>203</v>
      </c>
      <c r="C48" s="118" t="s">
        <v>9</v>
      </c>
      <c r="D48" s="125">
        <f>SUM(D51)</f>
        <v>25</v>
      </c>
      <c r="E48" s="118"/>
      <c r="F48" s="118"/>
      <c r="G48" s="125">
        <f>SUM(G51)</f>
        <v>25</v>
      </c>
      <c r="H48" s="118"/>
    </row>
    <row r="49" spans="1:8" hidden="1">
      <c r="A49" s="120"/>
      <c r="B49" s="123"/>
      <c r="C49" s="118"/>
      <c r="D49" s="118"/>
      <c r="E49" s="118"/>
      <c r="F49" s="118"/>
      <c r="G49" s="118"/>
      <c r="H49" s="118"/>
    </row>
    <row r="50" spans="1:8" ht="30" customHeight="1">
      <c r="A50" s="120"/>
      <c r="B50" s="123"/>
      <c r="C50" s="49" t="s">
        <v>15</v>
      </c>
      <c r="D50" s="49"/>
      <c r="E50" s="49"/>
      <c r="F50" s="49"/>
      <c r="G50" s="49"/>
      <c r="H50" s="49"/>
    </row>
    <row r="51" spans="1:8" ht="214.5" customHeight="1">
      <c r="A51" s="121"/>
      <c r="B51" s="124"/>
      <c r="C51" s="32" t="s">
        <v>207</v>
      </c>
      <c r="D51" s="58">
        <v>25</v>
      </c>
      <c r="E51" s="49"/>
      <c r="F51" s="49"/>
      <c r="G51" s="58">
        <v>25</v>
      </c>
      <c r="H51" s="49"/>
    </row>
    <row r="52" spans="1:8" ht="25.5" customHeight="1">
      <c r="A52" s="119" t="s">
        <v>88</v>
      </c>
      <c r="B52" s="122" t="s">
        <v>201</v>
      </c>
      <c r="C52" s="34" t="s">
        <v>9</v>
      </c>
      <c r="D52" s="58">
        <f>SUM(D54)</f>
        <v>0</v>
      </c>
      <c r="E52" s="49"/>
      <c r="F52" s="49"/>
      <c r="G52" s="58">
        <f>SUM(G54)</f>
        <v>0</v>
      </c>
      <c r="H52" s="49"/>
    </row>
    <row r="53" spans="1:8" ht="31.5">
      <c r="A53" s="120"/>
      <c r="B53" s="123"/>
      <c r="C53" s="49" t="s">
        <v>15</v>
      </c>
      <c r="D53" s="49"/>
      <c r="E53" s="49"/>
      <c r="F53" s="49"/>
      <c r="G53" s="49"/>
      <c r="H53" s="49"/>
    </row>
    <row r="54" spans="1:8" ht="93" customHeight="1">
      <c r="A54" s="121"/>
      <c r="B54" s="124"/>
      <c r="C54" s="32" t="s">
        <v>207</v>
      </c>
      <c r="D54" s="58">
        <v>0</v>
      </c>
      <c r="E54" s="49"/>
      <c r="F54" s="49"/>
      <c r="G54" s="58">
        <v>0</v>
      </c>
      <c r="H54" s="49"/>
    </row>
    <row r="55" spans="1:8" ht="14.25" customHeight="1">
      <c r="A55" s="119" t="s">
        <v>89</v>
      </c>
      <c r="B55" s="122" t="s">
        <v>66</v>
      </c>
      <c r="C55" s="34" t="s">
        <v>9</v>
      </c>
      <c r="D55" s="58">
        <f>SUM(D57)</f>
        <v>5495</v>
      </c>
      <c r="E55" s="49"/>
      <c r="F55" s="49"/>
      <c r="G55" s="58">
        <f>SUM(G57)</f>
        <v>5495</v>
      </c>
      <c r="H55" s="49"/>
    </row>
    <row r="56" spans="1:8" ht="31.5">
      <c r="A56" s="120"/>
      <c r="B56" s="123"/>
      <c r="C56" s="49" t="s">
        <v>15</v>
      </c>
      <c r="D56" s="49"/>
      <c r="E56" s="49"/>
      <c r="F56" s="49"/>
      <c r="G56" s="49"/>
      <c r="H56" s="49"/>
    </row>
    <row r="57" spans="1:8" ht="98.25" customHeight="1">
      <c r="A57" s="121"/>
      <c r="B57" s="124"/>
      <c r="C57" s="32" t="s">
        <v>207</v>
      </c>
      <c r="D57" s="58">
        <v>5495</v>
      </c>
      <c r="E57" s="49"/>
      <c r="F57" s="49"/>
      <c r="G57" s="58">
        <v>5495</v>
      </c>
      <c r="H57" s="49"/>
    </row>
    <row r="58" spans="1:8">
      <c r="A58" s="119" t="s">
        <v>90</v>
      </c>
      <c r="B58" s="122" t="s">
        <v>204</v>
      </c>
      <c r="C58" s="34" t="s">
        <v>9</v>
      </c>
      <c r="D58" s="58">
        <f>SUM(D60)</f>
        <v>138.4</v>
      </c>
      <c r="E58" s="49"/>
      <c r="F58" s="49"/>
      <c r="G58" s="58">
        <f>SUM(G60)</f>
        <v>138.4</v>
      </c>
      <c r="H58" s="49"/>
    </row>
    <row r="59" spans="1:8" ht="31.5">
      <c r="A59" s="120"/>
      <c r="B59" s="123"/>
      <c r="C59" s="49" t="s">
        <v>15</v>
      </c>
      <c r="D59" s="49"/>
      <c r="E59" s="49"/>
      <c r="F59" s="49"/>
      <c r="G59" s="49"/>
      <c r="H59" s="49"/>
    </row>
    <row r="60" spans="1:8" ht="97.5" customHeight="1">
      <c r="A60" s="120"/>
      <c r="B60" s="123"/>
      <c r="C60" s="32" t="s">
        <v>207</v>
      </c>
      <c r="D60" s="58">
        <v>138.4</v>
      </c>
      <c r="E60" s="49"/>
      <c r="F60" s="49"/>
      <c r="G60" s="58">
        <v>138.4</v>
      </c>
      <c r="H60" s="49"/>
    </row>
    <row r="61" spans="1:8" ht="18.75" customHeight="1">
      <c r="A61" s="134" t="s">
        <v>68</v>
      </c>
      <c r="B61" s="122" t="s">
        <v>92</v>
      </c>
      <c r="C61" s="60" t="s">
        <v>9</v>
      </c>
      <c r="D61" s="57">
        <f>SUM(D63)</f>
        <v>13334.76</v>
      </c>
      <c r="E61" s="57">
        <f>SUM(E63)</f>
        <v>932.98</v>
      </c>
      <c r="F61" s="57">
        <f>SUM(F63)</f>
        <v>2334.33</v>
      </c>
      <c r="G61" s="57">
        <f>SUM(G63)</f>
        <v>1000</v>
      </c>
      <c r="H61" s="57">
        <f>SUM(H63)</f>
        <v>9067.4500000000007</v>
      </c>
    </row>
    <row r="62" spans="1:8" ht="31.5">
      <c r="A62" s="135"/>
      <c r="B62" s="123"/>
      <c r="C62" s="50" t="s">
        <v>15</v>
      </c>
      <c r="D62" s="49"/>
      <c r="E62" s="49"/>
      <c r="F62" s="49"/>
      <c r="G62" s="49"/>
      <c r="H62" s="49"/>
    </row>
    <row r="63" spans="1:8" ht="96.75" customHeight="1">
      <c r="A63" s="136"/>
      <c r="B63" s="124"/>
      <c r="C63" s="33" t="s">
        <v>207</v>
      </c>
      <c r="D63" s="61">
        <f>SUM(E63:H63)</f>
        <v>13334.76</v>
      </c>
      <c r="E63" s="62">
        <v>932.98</v>
      </c>
      <c r="F63" s="62">
        <v>2334.33</v>
      </c>
      <c r="G63" s="62">
        <v>1000</v>
      </c>
      <c r="H63" s="62">
        <v>9067.4500000000007</v>
      </c>
    </row>
    <row r="64" spans="1:8">
      <c r="A64" s="137" t="s">
        <v>91</v>
      </c>
      <c r="B64" s="123" t="s">
        <v>71</v>
      </c>
      <c r="C64" s="34" t="s">
        <v>9</v>
      </c>
      <c r="D64" s="57">
        <f>SUM(D66)</f>
        <v>13334.76</v>
      </c>
      <c r="E64" s="62">
        <f>SUM(E66)</f>
        <v>932.98</v>
      </c>
      <c r="F64" s="62">
        <f>SUM(F66)</f>
        <v>2334.33</v>
      </c>
      <c r="G64" s="62">
        <v>1000</v>
      </c>
      <c r="H64" s="62">
        <v>9067.4500000000007</v>
      </c>
    </row>
    <row r="65" spans="1:8" ht="31.5">
      <c r="A65" s="137"/>
      <c r="B65" s="123"/>
      <c r="C65" s="49" t="s">
        <v>15</v>
      </c>
      <c r="D65" s="49"/>
      <c r="E65" s="49"/>
      <c r="F65" s="49"/>
      <c r="G65" s="49"/>
      <c r="H65" s="49"/>
    </row>
    <row r="66" spans="1:8" ht="94.5" customHeight="1">
      <c r="A66" s="137"/>
      <c r="B66" s="123"/>
      <c r="C66" s="32" t="s">
        <v>207</v>
      </c>
      <c r="D66" s="62">
        <f>SUM(E66:H66)</f>
        <v>13334.76</v>
      </c>
      <c r="E66" s="62">
        <v>932.98</v>
      </c>
      <c r="F66" s="62">
        <v>2334.33</v>
      </c>
      <c r="G66" s="62">
        <v>1000</v>
      </c>
      <c r="H66" s="62">
        <v>9067.4500000000007</v>
      </c>
    </row>
    <row r="67" spans="1:8" ht="19.5" customHeight="1">
      <c r="A67" s="134" t="s">
        <v>72</v>
      </c>
      <c r="B67" s="122" t="s">
        <v>93</v>
      </c>
      <c r="C67" s="60" t="s">
        <v>9</v>
      </c>
      <c r="D67" s="58">
        <f>F67+G67</f>
        <v>1632.4</v>
      </c>
      <c r="E67" s="49"/>
      <c r="F67" s="49">
        <f>F69</f>
        <v>1001.4</v>
      </c>
      <c r="G67" s="58">
        <f>SUM(G69)</f>
        <v>631</v>
      </c>
      <c r="H67" s="49"/>
    </row>
    <row r="68" spans="1:8" ht="31.5">
      <c r="A68" s="135"/>
      <c r="B68" s="123"/>
      <c r="C68" s="50" t="s">
        <v>15</v>
      </c>
      <c r="D68" s="49"/>
      <c r="E68" s="49"/>
      <c r="F68" s="49"/>
      <c r="G68" s="49"/>
      <c r="H68" s="49"/>
    </row>
    <row r="69" spans="1:8" ht="96.75" customHeight="1">
      <c r="A69" s="136"/>
      <c r="B69" s="124"/>
      <c r="C69" s="33" t="s">
        <v>207</v>
      </c>
      <c r="D69" s="58">
        <f>F69+G69</f>
        <v>1632.4</v>
      </c>
      <c r="E69" s="49"/>
      <c r="F69" s="49">
        <f>F70</f>
        <v>1001.4</v>
      </c>
      <c r="G69" s="58">
        <f>SUM(G72+G78)</f>
        <v>631</v>
      </c>
      <c r="H69" s="49"/>
    </row>
    <row r="70" spans="1:8" ht="16.5" customHeight="1">
      <c r="A70" s="119" t="s">
        <v>94</v>
      </c>
      <c r="B70" s="122" t="s">
        <v>205</v>
      </c>
      <c r="C70" s="34" t="s">
        <v>9</v>
      </c>
      <c r="D70" s="58">
        <f>SUM(D72)</f>
        <v>1628.4</v>
      </c>
      <c r="E70" s="49"/>
      <c r="F70" s="49">
        <f>F72</f>
        <v>1001.4</v>
      </c>
      <c r="G70" s="58">
        <f>SUM(G72)</f>
        <v>627</v>
      </c>
      <c r="H70" s="49"/>
    </row>
    <row r="71" spans="1:8" ht="30.75" customHeight="1">
      <c r="A71" s="120"/>
      <c r="B71" s="123"/>
      <c r="C71" s="49" t="s">
        <v>15</v>
      </c>
      <c r="D71" s="49"/>
      <c r="E71" s="49"/>
      <c r="F71" s="49"/>
      <c r="G71" s="49"/>
      <c r="H71" s="49"/>
    </row>
    <row r="72" spans="1:8" ht="257.25" customHeight="1">
      <c r="A72" s="121"/>
      <c r="B72" s="124"/>
      <c r="C72" s="32" t="s">
        <v>207</v>
      </c>
      <c r="D72" s="58">
        <f>F72+G72</f>
        <v>1628.4</v>
      </c>
      <c r="E72" s="49"/>
      <c r="F72" s="49">
        <v>1001.4</v>
      </c>
      <c r="G72" s="106">
        <v>627</v>
      </c>
      <c r="H72" s="49"/>
    </row>
    <row r="73" spans="1:8" ht="17.25" customHeight="1">
      <c r="A73" s="119" t="s">
        <v>95</v>
      </c>
      <c r="B73" s="122" t="s">
        <v>81</v>
      </c>
      <c r="C73" s="60" t="s">
        <v>9</v>
      </c>
      <c r="D73" s="58">
        <v>0</v>
      </c>
      <c r="E73" s="49"/>
      <c r="F73" s="49"/>
      <c r="G73" s="58">
        <v>0</v>
      </c>
      <c r="H73" s="49"/>
    </row>
    <row r="74" spans="1:8" ht="31.5" customHeight="1">
      <c r="A74" s="120"/>
      <c r="B74" s="123"/>
      <c r="C74" s="50" t="s">
        <v>15</v>
      </c>
      <c r="D74" s="49"/>
      <c r="E74" s="49"/>
      <c r="F74" s="49"/>
      <c r="G74" s="49"/>
      <c r="H74" s="49"/>
    </row>
    <row r="75" spans="1:8" ht="94.5">
      <c r="A75" s="121"/>
      <c r="B75" s="124"/>
      <c r="C75" s="33" t="s">
        <v>207</v>
      </c>
      <c r="D75" s="49"/>
      <c r="E75" s="49"/>
      <c r="F75" s="49"/>
      <c r="G75" s="49"/>
      <c r="H75" s="49"/>
    </row>
    <row r="76" spans="1:8" ht="17.25" customHeight="1">
      <c r="A76" s="119" t="s">
        <v>96</v>
      </c>
      <c r="B76" s="122" t="s">
        <v>101</v>
      </c>
      <c r="C76" s="60" t="s">
        <v>9</v>
      </c>
      <c r="D76" s="58">
        <f>SUM(D78)</f>
        <v>4</v>
      </c>
      <c r="E76" s="49"/>
      <c r="F76" s="49"/>
      <c r="G76" s="58">
        <f>SUM(G78)</f>
        <v>4</v>
      </c>
      <c r="H76" s="49"/>
    </row>
    <row r="77" spans="1:8" ht="32.25" customHeight="1">
      <c r="A77" s="120"/>
      <c r="B77" s="123"/>
      <c r="C77" s="50" t="s">
        <v>15</v>
      </c>
      <c r="D77" s="49"/>
      <c r="E77" s="49"/>
      <c r="F77" s="49"/>
      <c r="G77" s="49"/>
      <c r="H77" s="49"/>
    </row>
    <row r="78" spans="1:8" ht="141" customHeight="1">
      <c r="A78" s="121"/>
      <c r="B78" s="124"/>
      <c r="C78" s="33" t="s">
        <v>207</v>
      </c>
      <c r="D78" s="58">
        <v>4</v>
      </c>
      <c r="E78" s="49"/>
      <c r="F78" s="49"/>
      <c r="G78" s="58">
        <v>4</v>
      </c>
      <c r="H78" s="49"/>
    </row>
    <row r="79" spans="1:8" ht="19.5" customHeight="1">
      <c r="A79" s="119" t="s">
        <v>97</v>
      </c>
      <c r="B79" s="122" t="s">
        <v>102</v>
      </c>
      <c r="C79" s="60" t="s">
        <v>9</v>
      </c>
      <c r="D79" s="58">
        <v>0</v>
      </c>
      <c r="E79" s="49"/>
      <c r="F79" s="49"/>
      <c r="G79" s="58">
        <v>0</v>
      </c>
      <c r="H79" s="49"/>
    </row>
    <row r="80" spans="1:8" ht="30" customHeight="1">
      <c r="A80" s="120"/>
      <c r="B80" s="123"/>
      <c r="C80" s="50" t="s">
        <v>15</v>
      </c>
      <c r="D80" s="49"/>
      <c r="E80" s="49"/>
      <c r="F80" s="49"/>
      <c r="G80" s="49"/>
      <c r="H80" s="49"/>
    </row>
    <row r="81" spans="1:8" ht="96.75" customHeight="1">
      <c r="A81" s="121"/>
      <c r="B81" s="124"/>
      <c r="C81" s="33" t="s">
        <v>207</v>
      </c>
      <c r="D81" s="49"/>
      <c r="E81" s="49"/>
      <c r="F81" s="49"/>
      <c r="G81" s="49"/>
      <c r="H81" s="49"/>
    </row>
    <row r="82" spans="1:8" ht="20.25" customHeight="1">
      <c r="A82" s="119" t="s">
        <v>98</v>
      </c>
      <c r="B82" s="122" t="s">
        <v>206</v>
      </c>
      <c r="C82" s="60" t="s">
        <v>9</v>
      </c>
      <c r="D82" s="58">
        <v>0</v>
      </c>
      <c r="E82" s="49"/>
      <c r="F82" s="49"/>
      <c r="G82" s="58">
        <v>0</v>
      </c>
      <c r="H82" s="49"/>
    </row>
    <row r="83" spans="1:8" ht="31.5">
      <c r="A83" s="120"/>
      <c r="B83" s="123"/>
      <c r="C83" s="50" t="s">
        <v>15</v>
      </c>
      <c r="D83" s="49"/>
      <c r="E83" s="49"/>
      <c r="F83" s="49"/>
      <c r="G83" s="49"/>
      <c r="H83" s="49"/>
    </row>
    <row r="84" spans="1:8" ht="99.75" customHeight="1">
      <c r="A84" s="121"/>
      <c r="B84" s="124"/>
      <c r="C84" s="33" t="s">
        <v>207</v>
      </c>
      <c r="D84" s="49"/>
      <c r="E84" s="49"/>
      <c r="F84" s="49"/>
      <c r="G84" s="49"/>
      <c r="H84" s="49"/>
    </row>
    <row r="85" spans="1:8" ht="17.25" customHeight="1">
      <c r="A85" s="119" t="s">
        <v>99</v>
      </c>
      <c r="B85" s="122" t="s">
        <v>84</v>
      </c>
      <c r="C85" s="60" t="s">
        <v>9</v>
      </c>
      <c r="D85" s="58">
        <v>0</v>
      </c>
      <c r="E85" s="49"/>
      <c r="F85" s="49"/>
      <c r="G85" s="58">
        <v>0</v>
      </c>
      <c r="H85" s="49"/>
    </row>
    <row r="86" spans="1:8" ht="32.25" customHeight="1">
      <c r="A86" s="120"/>
      <c r="B86" s="123"/>
      <c r="C86" s="50" t="s">
        <v>15</v>
      </c>
      <c r="D86" s="49"/>
      <c r="E86" s="49"/>
      <c r="F86" s="49"/>
      <c r="G86" s="49"/>
      <c r="H86" s="49"/>
    </row>
    <row r="87" spans="1:8" ht="95.25" customHeight="1">
      <c r="A87" s="121"/>
      <c r="B87" s="124"/>
      <c r="C87" s="33" t="s">
        <v>207</v>
      </c>
      <c r="D87" s="49"/>
      <c r="E87" s="49"/>
      <c r="F87" s="49"/>
      <c r="G87" s="49"/>
      <c r="H87" s="49"/>
    </row>
    <row r="88" spans="1:8" ht="18" customHeight="1">
      <c r="A88" s="119" t="s">
        <v>100</v>
      </c>
      <c r="B88" s="122" t="s">
        <v>103</v>
      </c>
      <c r="C88" s="60" t="s">
        <v>9</v>
      </c>
      <c r="D88" s="58">
        <v>0</v>
      </c>
      <c r="E88" s="49"/>
      <c r="F88" s="49"/>
      <c r="G88" s="58">
        <v>0</v>
      </c>
      <c r="H88" s="49"/>
    </row>
    <row r="89" spans="1:8" ht="30" customHeight="1">
      <c r="A89" s="120"/>
      <c r="B89" s="123"/>
      <c r="C89" s="50" t="s">
        <v>15</v>
      </c>
      <c r="D89" s="49"/>
      <c r="E89" s="49"/>
      <c r="F89" s="49"/>
      <c r="G89" s="49"/>
      <c r="H89" s="49"/>
    </row>
    <row r="90" spans="1:8" ht="97.5" customHeight="1">
      <c r="A90" s="121"/>
      <c r="B90" s="124"/>
      <c r="C90" s="33" t="s">
        <v>207</v>
      </c>
      <c r="D90" s="49"/>
      <c r="E90" s="49"/>
      <c r="F90" s="49"/>
      <c r="G90" s="49"/>
      <c r="H90" s="49"/>
    </row>
    <row r="91" spans="1:8">
      <c r="A91" s="56"/>
      <c r="B91" s="56"/>
      <c r="C91" s="56"/>
      <c r="D91" s="56"/>
      <c r="E91" s="56"/>
      <c r="F91" s="56"/>
      <c r="G91" s="56"/>
      <c r="H91" s="56"/>
    </row>
    <row r="92" spans="1:8">
      <c r="A92" s="117" t="s">
        <v>198</v>
      </c>
      <c r="B92" s="117"/>
      <c r="C92" s="42"/>
      <c r="D92" s="42"/>
      <c r="E92" s="42"/>
      <c r="F92" s="42"/>
      <c r="G92" s="42"/>
      <c r="H92" s="42"/>
    </row>
    <row r="93" spans="1:8" ht="15.75" hidden="1" customHeight="1">
      <c r="A93" s="117"/>
      <c r="B93" s="117"/>
      <c r="C93" s="42"/>
      <c r="D93" s="42"/>
      <c r="E93" s="42"/>
      <c r="F93" s="42"/>
      <c r="G93" s="42"/>
      <c r="H93" s="42"/>
    </row>
    <row r="94" spans="1:8" ht="15.75" hidden="1" customHeight="1">
      <c r="A94" s="117"/>
      <c r="B94" s="117"/>
      <c r="C94" s="42"/>
      <c r="D94" s="42"/>
      <c r="E94" s="42"/>
      <c r="F94" s="42"/>
      <c r="G94" s="42"/>
      <c r="H94" s="42"/>
    </row>
    <row r="95" spans="1:8" ht="19.5" hidden="1" customHeight="1">
      <c r="A95" s="117"/>
      <c r="B95" s="117"/>
      <c r="C95" s="42"/>
      <c r="D95" s="42"/>
      <c r="E95" s="42"/>
      <c r="F95" s="42"/>
      <c r="G95" s="42"/>
      <c r="H95" s="55" t="s">
        <v>197</v>
      </c>
    </row>
    <row r="96" spans="1:8" ht="35.25" customHeight="1">
      <c r="A96" s="117"/>
      <c r="B96" s="117"/>
      <c r="G96" s="4" t="s">
        <v>197</v>
      </c>
    </row>
  </sheetData>
  <mergeCells count="70"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1:A63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A5:H5"/>
    <mergeCell ref="A6:H6"/>
    <mergeCell ref="A7:H7"/>
    <mergeCell ref="A8:H8"/>
    <mergeCell ref="A9:H9"/>
    <mergeCell ref="A48:A51"/>
    <mergeCell ref="A13:A17"/>
    <mergeCell ref="B13:B17"/>
    <mergeCell ref="E10:H10"/>
    <mergeCell ref="C10:C11"/>
    <mergeCell ref="A10:A11"/>
    <mergeCell ref="B10:B11"/>
    <mergeCell ref="D10:D11"/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</mergeCells>
  <pageMargins left="0.51181102362204722" right="0.51181102362204722" top="0.55118110236220474" bottom="0.55118110236220474" header="0.31496062992125984" footer="0.31496062992125984"/>
  <pageSetup paperSize="9" scale="80" orientation="landscape" horizontalDpi="180" verticalDpi="180" r:id="rId1"/>
  <rowBreaks count="2" manualBreakCount="2">
    <brk id="78" max="7" man="1"/>
    <brk id="9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G1" sqref="G1:K4"/>
    </sheetView>
  </sheetViews>
  <sheetFormatPr defaultRowHeight="15.75"/>
  <cols>
    <col min="1" max="1" width="22.7109375" style="4" customWidth="1"/>
    <col min="2" max="2" width="22" style="4" customWidth="1"/>
    <col min="3" max="3" width="18.42578125" style="4" customWidth="1"/>
    <col min="4" max="11" width="10.28515625" style="4" customWidth="1"/>
    <col min="12" max="12" width="11.42578125" style="4" bestFit="1" customWidth="1"/>
    <col min="13" max="16384" width="9.140625" style="4"/>
  </cols>
  <sheetData>
    <row r="1" spans="1:12" ht="6.75" customHeight="1">
      <c r="G1" s="138" t="s">
        <v>240</v>
      </c>
      <c r="H1" s="138"/>
      <c r="I1" s="138"/>
      <c r="J1" s="138"/>
      <c r="K1" s="138"/>
    </row>
    <row r="2" spans="1:12" ht="15.75" customHeight="1">
      <c r="G2" s="138"/>
      <c r="H2" s="138"/>
      <c r="I2" s="138"/>
      <c r="J2" s="138"/>
      <c r="K2" s="138"/>
    </row>
    <row r="3" spans="1:12" ht="15.75" customHeight="1">
      <c r="G3" s="138"/>
      <c r="H3" s="138"/>
      <c r="I3" s="138"/>
      <c r="J3" s="138"/>
      <c r="K3" s="138"/>
    </row>
    <row r="4" spans="1:12" ht="97.5" customHeight="1">
      <c r="G4" s="138"/>
      <c r="H4" s="138"/>
      <c r="I4" s="138"/>
      <c r="J4" s="138"/>
      <c r="K4" s="138"/>
    </row>
    <row r="5" spans="1:12" ht="15.75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2" ht="15.75" customHeight="1">
      <c r="A6" s="130" t="s">
        <v>16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</row>
    <row r="7" spans="1:12" ht="15.75" customHeight="1">
      <c r="A7" s="130" t="s">
        <v>46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</row>
    <row r="8" spans="1:12" ht="15.75" customHeight="1">
      <c r="A8" s="130" t="s">
        <v>5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</row>
    <row r="9" spans="1:12" ht="18" customHeight="1">
      <c r="A9" s="151"/>
      <c r="B9" s="151"/>
      <c r="C9" s="151"/>
      <c r="D9" s="151"/>
      <c r="E9" s="151"/>
      <c r="F9" s="151"/>
      <c r="G9" s="151"/>
      <c r="H9" s="151"/>
      <c r="I9" s="151"/>
      <c r="J9" s="151"/>
      <c r="K9" s="151"/>
    </row>
    <row r="10" spans="1:12" s="3" customFormat="1" ht="28.5" customHeight="1">
      <c r="A10" s="141" t="s">
        <v>8</v>
      </c>
      <c r="B10" s="141" t="s">
        <v>17</v>
      </c>
      <c r="C10" s="141" t="s">
        <v>18</v>
      </c>
      <c r="D10" s="149" t="s">
        <v>19</v>
      </c>
      <c r="E10" s="149"/>
      <c r="F10" s="149"/>
      <c r="G10" s="149"/>
      <c r="H10" s="149"/>
      <c r="I10" s="149"/>
      <c r="J10" s="149"/>
      <c r="K10" s="149"/>
    </row>
    <row r="11" spans="1:12" s="3" customFormat="1" ht="81" customHeight="1">
      <c r="A11" s="141"/>
      <c r="B11" s="141"/>
      <c r="C11" s="141"/>
      <c r="D11" s="13" t="s">
        <v>48</v>
      </c>
      <c r="E11" s="13" t="s">
        <v>49</v>
      </c>
      <c r="F11" s="13" t="s">
        <v>50</v>
      </c>
      <c r="G11" s="13" t="s">
        <v>51</v>
      </c>
      <c r="H11" s="13" t="s">
        <v>52</v>
      </c>
      <c r="I11" s="13" t="s">
        <v>53</v>
      </c>
      <c r="J11" s="13" t="s">
        <v>54</v>
      </c>
      <c r="K11" s="6" t="s">
        <v>55</v>
      </c>
    </row>
    <row r="12" spans="1:12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2" ht="37.5" customHeight="1">
      <c r="A13" s="145" t="s">
        <v>0</v>
      </c>
      <c r="B13" s="146" t="s">
        <v>56</v>
      </c>
      <c r="C13" s="8" t="s">
        <v>20</v>
      </c>
      <c r="D13" s="29">
        <f>SUM(D14:D17)</f>
        <v>22620.059999999998</v>
      </c>
      <c r="E13" s="24">
        <f t="shared" ref="E13:K13" si="0">SUM(E14:E17)</f>
        <v>22712.27</v>
      </c>
      <c r="F13" s="29">
        <f t="shared" si="0"/>
        <v>27442.45</v>
      </c>
      <c r="G13" s="29">
        <f t="shared" si="0"/>
        <v>27442.45</v>
      </c>
      <c r="H13" s="24">
        <f t="shared" si="0"/>
        <v>27442.45</v>
      </c>
      <c r="I13" s="24">
        <f t="shared" si="0"/>
        <v>27442.45</v>
      </c>
      <c r="J13" s="28">
        <f t="shared" si="0"/>
        <v>27442.45</v>
      </c>
      <c r="K13" s="28">
        <f t="shared" si="0"/>
        <v>27442.45</v>
      </c>
      <c r="L13" s="30">
        <f>SUM(D13:K13)</f>
        <v>209987.03000000003</v>
      </c>
    </row>
    <row r="14" spans="1:12" ht="37.5" customHeight="1">
      <c r="A14" s="145"/>
      <c r="B14" s="147"/>
      <c r="C14" s="8" t="s">
        <v>21</v>
      </c>
      <c r="D14" s="24">
        <f t="shared" ref="D14:K15" si="1">SUM(D89)</f>
        <v>932.98</v>
      </c>
      <c r="E14" s="24">
        <f t="shared" si="1"/>
        <v>1826.55</v>
      </c>
      <c r="F14" s="24">
        <f t="shared" si="1"/>
        <v>1688.9</v>
      </c>
      <c r="G14" s="24">
        <f t="shared" si="1"/>
        <v>1688.9</v>
      </c>
      <c r="H14" s="24">
        <f t="shared" si="1"/>
        <v>1688.9</v>
      </c>
      <c r="I14" s="24">
        <f t="shared" si="1"/>
        <v>1688.9</v>
      </c>
      <c r="J14" s="28">
        <f t="shared" si="1"/>
        <v>1688.9</v>
      </c>
      <c r="K14" s="28">
        <f t="shared" si="1"/>
        <v>1688.9</v>
      </c>
      <c r="L14" s="30">
        <f>D14+E14+F14+G14+H14+I14+J14+K14</f>
        <v>12892.929999999998</v>
      </c>
    </row>
    <row r="15" spans="1:12" ht="37.5" customHeight="1">
      <c r="A15" s="145"/>
      <c r="B15" s="147"/>
      <c r="C15" s="8" t="s">
        <v>12</v>
      </c>
      <c r="D15" s="24">
        <f>SUM(D90+D32+D100)</f>
        <v>3422.83</v>
      </c>
      <c r="E15" s="24">
        <f t="shared" si="1"/>
        <v>2232.4499999999998</v>
      </c>
      <c r="F15" s="24">
        <f t="shared" si="1"/>
        <v>3164.21</v>
      </c>
      <c r="G15" s="24">
        <f t="shared" si="1"/>
        <v>3164.21</v>
      </c>
      <c r="H15" s="24">
        <f t="shared" si="1"/>
        <v>3164.21</v>
      </c>
      <c r="I15" s="24">
        <f t="shared" si="1"/>
        <v>3164.21</v>
      </c>
      <c r="J15" s="28">
        <f t="shared" si="1"/>
        <v>3164.21</v>
      </c>
      <c r="K15" s="28">
        <f t="shared" si="1"/>
        <v>3164.21</v>
      </c>
      <c r="L15" s="30">
        <f>D15+E15+F15+G15+H15+I15+J15+K15</f>
        <v>24640.539999999997</v>
      </c>
    </row>
    <row r="16" spans="1:12" ht="46.5" customHeight="1">
      <c r="A16" s="145"/>
      <c r="B16" s="147"/>
      <c r="C16" s="8" t="s">
        <v>13</v>
      </c>
      <c r="D16" s="24">
        <f t="shared" ref="D16:K16" si="2">SUM(D33+D54+D91+D101)</f>
        <v>9196.7999999999993</v>
      </c>
      <c r="E16" s="25">
        <f t="shared" si="2"/>
        <v>9258</v>
      </c>
      <c r="F16" s="25">
        <f t="shared" si="2"/>
        <v>9158</v>
      </c>
      <c r="G16" s="25">
        <f t="shared" si="2"/>
        <v>9158</v>
      </c>
      <c r="H16" s="25">
        <f t="shared" si="2"/>
        <v>9158</v>
      </c>
      <c r="I16" s="25">
        <f t="shared" si="2"/>
        <v>9158</v>
      </c>
      <c r="J16" s="26">
        <f t="shared" si="2"/>
        <v>9158</v>
      </c>
      <c r="K16" s="26">
        <f t="shared" si="2"/>
        <v>9158</v>
      </c>
      <c r="L16" s="30">
        <f>D16+E16+F16+G16+H16+I16+J16+K16</f>
        <v>73402.8</v>
      </c>
    </row>
    <row r="17" spans="1:12" ht="37.5" customHeight="1">
      <c r="A17" s="145"/>
      <c r="B17" s="148"/>
      <c r="C17" s="8" t="s">
        <v>14</v>
      </c>
      <c r="D17" s="24">
        <f t="shared" ref="D17:K17" si="3">SUM(D92)</f>
        <v>9067.4500000000007</v>
      </c>
      <c r="E17" s="24">
        <f t="shared" si="3"/>
        <v>9395.27</v>
      </c>
      <c r="F17" s="24">
        <f t="shared" si="3"/>
        <v>13431.34</v>
      </c>
      <c r="G17" s="24">
        <f t="shared" si="3"/>
        <v>13431.34</v>
      </c>
      <c r="H17" s="24">
        <f t="shared" si="3"/>
        <v>13431.34</v>
      </c>
      <c r="I17" s="24">
        <f t="shared" si="3"/>
        <v>13431.34</v>
      </c>
      <c r="J17" s="28">
        <f t="shared" si="3"/>
        <v>13431.34</v>
      </c>
      <c r="K17" s="28">
        <f t="shared" si="3"/>
        <v>13431.34</v>
      </c>
      <c r="L17" s="30">
        <f>D17+E17+F17+G17+H17+I17+J17+K17</f>
        <v>99050.76</v>
      </c>
    </row>
    <row r="18" spans="1:12" ht="18.75" customHeight="1">
      <c r="A18" s="10" t="s">
        <v>22</v>
      </c>
      <c r="B18" s="11"/>
      <c r="C18" s="8"/>
      <c r="D18" s="8"/>
      <c r="E18" s="8"/>
      <c r="F18" s="8"/>
      <c r="G18" s="8"/>
      <c r="H18" s="8"/>
      <c r="I18" s="8"/>
      <c r="J18" s="5"/>
      <c r="K18" s="5"/>
      <c r="L18" s="30">
        <f>L14+L15+L16+L17</f>
        <v>209987.02999999997</v>
      </c>
    </row>
    <row r="19" spans="1:12" ht="37.5" hidden="1" customHeight="1">
      <c r="A19" s="142" t="s">
        <v>6</v>
      </c>
      <c r="B19" s="152"/>
      <c r="C19" s="8" t="s">
        <v>20</v>
      </c>
      <c r="D19" s="8"/>
      <c r="E19" s="8"/>
      <c r="F19" s="8"/>
      <c r="G19" s="8"/>
      <c r="H19" s="8"/>
      <c r="I19" s="8"/>
      <c r="J19" s="5"/>
      <c r="K19" s="5"/>
    </row>
    <row r="20" spans="1:12" ht="37.5" hidden="1" customHeight="1">
      <c r="A20" s="143"/>
      <c r="B20" s="153"/>
      <c r="C20" s="8" t="s">
        <v>21</v>
      </c>
      <c r="D20" s="8"/>
      <c r="E20" s="8"/>
      <c r="F20" s="8"/>
      <c r="G20" s="8"/>
      <c r="H20" s="8"/>
      <c r="I20" s="8"/>
      <c r="J20" s="5"/>
      <c r="K20" s="5"/>
    </row>
    <row r="21" spans="1:12" ht="37.5" hidden="1" customHeight="1">
      <c r="A21" s="143"/>
      <c r="B21" s="153"/>
      <c r="C21" s="8" t="s">
        <v>12</v>
      </c>
      <c r="D21" s="8"/>
      <c r="E21" s="8"/>
      <c r="F21" s="8"/>
      <c r="G21" s="8"/>
      <c r="H21" s="8"/>
      <c r="I21" s="8"/>
      <c r="J21" s="5"/>
      <c r="K21" s="5"/>
    </row>
    <row r="22" spans="1:12" ht="48.75" hidden="1" customHeight="1">
      <c r="A22" s="143"/>
      <c r="B22" s="153"/>
      <c r="C22" s="8" t="s">
        <v>13</v>
      </c>
      <c r="D22" s="8"/>
      <c r="E22" s="8"/>
      <c r="F22" s="8"/>
      <c r="G22" s="8"/>
      <c r="H22" s="8"/>
      <c r="I22" s="8"/>
      <c r="J22" s="5"/>
      <c r="K22" s="5"/>
    </row>
    <row r="23" spans="1:12" ht="34.5" hidden="1" customHeight="1">
      <c r="A23" s="144"/>
      <c r="B23" s="154"/>
      <c r="C23" s="8" t="s">
        <v>14</v>
      </c>
      <c r="D23" s="8"/>
      <c r="E23" s="8"/>
      <c r="F23" s="8"/>
      <c r="G23" s="8"/>
      <c r="H23" s="8"/>
      <c r="I23" s="8"/>
      <c r="J23" s="5"/>
      <c r="K23" s="5"/>
    </row>
    <row r="24" spans="1:12" ht="32.25" hidden="1" customHeight="1">
      <c r="A24" s="161" t="s">
        <v>7</v>
      </c>
      <c r="B24" s="146"/>
      <c r="C24" s="8" t="s">
        <v>20</v>
      </c>
      <c r="D24" s="8"/>
      <c r="E24" s="8"/>
      <c r="F24" s="8"/>
      <c r="G24" s="8"/>
      <c r="H24" s="8"/>
      <c r="I24" s="8"/>
      <c r="J24" s="5"/>
      <c r="K24" s="5"/>
    </row>
    <row r="25" spans="1:12" ht="28.5" hidden="1" customHeight="1">
      <c r="A25" s="161"/>
      <c r="B25" s="147"/>
      <c r="C25" s="8" t="s">
        <v>21</v>
      </c>
      <c r="D25" s="8"/>
      <c r="E25" s="8"/>
      <c r="F25" s="8"/>
      <c r="G25" s="8"/>
      <c r="H25" s="8"/>
      <c r="I25" s="8"/>
      <c r="J25" s="5"/>
      <c r="K25" s="5"/>
    </row>
    <row r="26" spans="1:12" ht="30" hidden="1" customHeight="1">
      <c r="A26" s="161"/>
      <c r="B26" s="147"/>
      <c r="C26" s="8" t="s">
        <v>12</v>
      </c>
      <c r="D26" s="8"/>
      <c r="E26" s="8"/>
      <c r="F26" s="8"/>
      <c r="G26" s="8"/>
      <c r="H26" s="8"/>
      <c r="I26" s="8"/>
      <c r="J26" s="5"/>
      <c r="K26" s="5"/>
    </row>
    <row r="27" spans="1:12" ht="52.5" hidden="1" customHeight="1">
      <c r="A27" s="161"/>
      <c r="B27" s="147"/>
      <c r="C27" s="8" t="s">
        <v>13</v>
      </c>
      <c r="D27" s="8"/>
      <c r="E27" s="8"/>
      <c r="F27" s="8"/>
      <c r="G27" s="8"/>
      <c r="H27" s="8"/>
      <c r="I27" s="8"/>
      <c r="J27" s="5"/>
      <c r="K27" s="5"/>
    </row>
    <row r="28" spans="1:12" ht="30.75" hidden="1" customHeight="1">
      <c r="A28" s="161"/>
      <c r="B28" s="148"/>
      <c r="C28" s="8" t="s">
        <v>14</v>
      </c>
      <c r="D28" s="8"/>
      <c r="E28" s="8"/>
      <c r="F28" s="8"/>
      <c r="G28" s="8"/>
      <c r="H28" s="8"/>
      <c r="I28" s="8"/>
      <c r="J28" s="5"/>
      <c r="K28" s="5"/>
    </row>
    <row r="29" spans="1:12" hidden="1">
      <c r="A29" s="10" t="s">
        <v>4</v>
      </c>
      <c r="B29" s="11"/>
      <c r="C29" s="8"/>
      <c r="D29" s="8"/>
      <c r="E29" s="8"/>
      <c r="F29" s="8"/>
      <c r="G29" s="8"/>
      <c r="H29" s="8"/>
      <c r="I29" s="8"/>
      <c r="J29" s="5"/>
      <c r="K29" s="5"/>
    </row>
    <row r="30" spans="1:12" ht="34.5" customHeight="1">
      <c r="A30" s="161" t="s">
        <v>2</v>
      </c>
      <c r="B30" s="146" t="s">
        <v>208</v>
      </c>
      <c r="C30" s="8" t="s">
        <v>20</v>
      </c>
      <c r="D30" s="24">
        <f>SUM(D32+D33)</f>
        <v>1882.3999999999999</v>
      </c>
      <c r="E30" s="25">
        <f t="shared" ref="E30:K30" si="4">SUM(E36+E41+E46)</f>
        <v>2180</v>
      </c>
      <c r="F30" s="25">
        <f t="shared" si="4"/>
        <v>2180</v>
      </c>
      <c r="G30" s="25">
        <f t="shared" si="4"/>
        <v>2180</v>
      </c>
      <c r="H30" s="25">
        <f t="shared" si="4"/>
        <v>2180</v>
      </c>
      <c r="I30" s="25">
        <f t="shared" si="4"/>
        <v>2180</v>
      </c>
      <c r="J30" s="26">
        <f t="shared" si="4"/>
        <v>2180</v>
      </c>
      <c r="K30" s="26">
        <f t="shared" si="4"/>
        <v>2180</v>
      </c>
    </row>
    <row r="31" spans="1:12" ht="32.25" customHeight="1">
      <c r="A31" s="161"/>
      <c r="B31" s="147"/>
      <c r="C31" s="8" t="s">
        <v>21</v>
      </c>
      <c r="D31" s="8"/>
      <c r="E31" s="8"/>
      <c r="F31" s="8"/>
      <c r="G31" s="8"/>
      <c r="H31" s="8"/>
      <c r="I31" s="8"/>
      <c r="J31" s="5"/>
      <c r="K31" s="5"/>
    </row>
    <row r="32" spans="1:12" ht="34.5" customHeight="1">
      <c r="A32" s="161"/>
      <c r="B32" s="147"/>
      <c r="C32" s="8" t="s">
        <v>12</v>
      </c>
      <c r="D32" s="8">
        <f>SUM(D48)</f>
        <v>87.1</v>
      </c>
      <c r="E32" s="8"/>
      <c r="F32" s="8"/>
      <c r="G32" s="8"/>
      <c r="H32" s="8"/>
      <c r="I32" s="8"/>
      <c r="J32" s="5"/>
      <c r="K32" s="5"/>
    </row>
    <row r="33" spans="1:11" ht="46.5" customHeight="1">
      <c r="A33" s="161"/>
      <c r="B33" s="147"/>
      <c r="C33" s="8" t="s">
        <v>13</v>
      </c>
      <c r="D33" s="24">
        <f t="shared" ref="D33:K33" si="5">SUM(D39+D44+D49)</f>
        <v>1795.3</v>
      </c>
      <c r="E33" s="25">
        <f t="shared" si="5"/>
        <v>2180</v>
      </c>
      <c r="F33" s="25">
        <f t="shared" si="5"/>
        <v>2180</v>
      </c>
      <c r="G33" s="25">
        <f t="shared" si="5"/>
        <v>2180</v>
      </c>
      <c r="H33" s="25">
        <f t="shared" si="5"/>
        <v>2180</v>
      </c>
      <c r="I33" s="25">
        <f t="shared" si="5"/>
        <v>2180</v>
      </c>
      <c r="J33" s="26">
        <f t="shared" si="5"/>
        <v>2180</v>
      </c>
      <c r="K33" s="26">
        <f t="shared" si="5"/>
        <v>2180</v>
      </c>
    </row>
    <row r="34" spans="1:11" ht="27.75" customHeight="1">
      <c r="A34" s="161"/>
      <c r="B34" s="148"/>
      <c r="C34" s="8" t="s">
        <v>14</v>
      </c>
      <c r="D34" s="8"/>
      <c r="E34" s="8"/>
      <c r="F34" s="8"/>
      <c r="G34" s="8"/>
      <c r="H34" s="8"/>
      <c r="I34" s="8"/>
      <c r="J34" s="5"/>
      <c r="K34" s="5"/>
    </row>
    <row r="35" spans="1:11" ht="18.75" customHeight="1">
      <c r="A35" s="10" t="s">
        <v>22</v>
      </c>
      <c r="B35" s="12"/>
      <c r="C35" s="8"/>
      <c r="D35" s="8"/>
      <c r="E35" s="8"/>
      <c r="F35" s="8"/>
      <c r="G35" s="8"/>
      <c r="H35" s="8"/>
      <c r="I35" s="8"/>
      <c r="J35" s="5"/>
      <c r="K35" s="5"/>
    </row>
    <row r="36" spans="1:11" ht="30.75" customHeight="1">
      <c r="A36" s="142" t="s">
        <v>40</v>
      </c>
      <c r="B36" s="146" t="s">
        <v>57</v>
      </c>
      <c r="C36" s="8" t="s">
        <v>20</v>
      </c>
      <c r="D36" s="25">
        <v>0</v>
      </c>
      <c r="E36" s="25">
        <v>40</v>
      </c>
      <c r="F36" s="25">
        <v>40</v>
      </c>
      <c r="G36" s="25">
        <v>40</v>
      </c>
      <c r="H36" s="25">
        <v>40</v>
      </c>
      <c r="I36" s="25">
        <v>40</v>
      </c>
      <c r="J36" s="25">
        <v>40</v>
      </c>
      <c r="K36" s="25">
        <v>40</v>
      </c>
    </row>
    <row r="37" spans="1:11" ht="30.75" customHeight="1">
      <c r="A37" s="143"/>
      <c r="B37" s="147"/>
      <c r="C37" s="8" t="s">
        <v>21</v>
      </c>
      <c r="D37" s="8"/>
      <c r="E37" s="8"/>
      <c r="F37" s="8"/>
      <c r="G37" s="8"/>
      <c r="H37" s="8"/>
      <c r="I37" s="8"/>
      <c r="J37" s="5"/>
      <c r="K37" s="5"/>
    </row>
    <row r="38" spans="1:11" ht="33.75" customHeight="1">
      <c r="A38" s="143"/>
      <c r="B38" s="147"/>
      <c r="C38" s="8" t="s">
        <v>12</v>
      </c>
      <c r="D38" s="8"/>
      <c r="E38" s="8"/>
      <c r="F38" s="8"/>
      <c r="G38" s="8"/>
      <c r="H38" s="8"/>
      <c r="I38" s="8"/>
      <c r="J38" s="5"/>
      <c r="K38" s="5"/>
    </row>
    <row r="39" spans="1:11" ht="50.25" customHeight="1">
      <c r="A39" s="143"/>
      <c r="B39" s="147"/>
      <c r="C39" s="8" t="s">
        <v>13</v>
      </c>
      <c r="D39" s="25">
        <v>0</v>
      </c>
      <c r="E39" s="25">
        <v>40</v>
      </c>
      <c r="F39" s="25">
        <v>40</v>
      </c>
      <c r="G39" s="25">
        <v>40</v>
      </c>
      <c r="H39" s="25">
        <v>40</v>
      </c>
      <c r="I39" s="25">
        <v>40</v>
      </c>
      <c r="J39" s="25">
        <v>40</v>
      </c>
      <c r="K39" s="25">
        <v>40</v>
      </c>
    </row>
    <row r="40" spans="1:11" ht="31.5" customHeight="1">
      <c r="A40" s="144"/>
      <c r="B40" s="148"/>
      <c r="C40" s="8" t="s">
        <v>14</v>
      </c>
      <c r="D40" s="8"/>
      <c r="E40" s="8"/>
      <c r="F40" s="8"/>
      <c r="G40" s="8"/>
      <c r="H40" s="8"/>
      <c r="I40" s="8"/>
      <c r="J40" s="5"/>
      <c r="K40" s="5"/>
    </row>
    <row r="41" spans="1:11" ht="33.75" customHeight="1">
      <c r="A41" s="142" t="s">
        <v>38</v>
      </c>
      <c r="B41" s="146" t="s">
        <v>58</v>
      </c>
      <c r="C41" s="8" t="s">
        <v>20</v>
      </c>
      <c r="D41" s="102">
        <f>D44</f>
        <v>1745.3</v>
      </c>
      <c r="E41" s="24">
        <v>2090</v>
      </c>
      <c r="F41" s="24">
        <v>2090</v>
      </c>
      <c r="G41" s="24">
        <v>2090</v>
      </c>
      <c r="H41" s="24">
        <v>2090</v>
      </c>
      <c r="I41" s="24">
        <v>2090</v>
      </c>
      <c r="J41" s="24">
        <v>2090</v>
      </c>
      <c r="K41" s="24">
        <v>2090</v>
      </c>
    </row>
    <row r="42" spans="1:11" ht="30">
      <c r="A42" s="143"/>
      <c r="B42" s="147"/>
      <c r="C42" s="8" t="s">
        <v>21</v>
      </c>
      <c r="D42" s="8"/>
      <c r="E42" s="8"/>
      <c r="F42" s="8"/>
      <c r="G42" s="8"/>
      <c r="H42" s="8"/>
      <c r="I42" s="8"/>
      <c r="J42" s="5"/>
      <c r="K42" s="5"/>
    </row>
    <row r="43" spans="1:11">
      <c r="A43" s="143"/>
      <c r="B43" s="147"/>
      <c r="C43" s="8" t="s">
        <v>12</v>
      </c>
      <c r="D43" s="8"/>
      <c r="E43" s="8"/>
      <c r="F43" s="8"/>
      <c r="G43" s="8"/>
      <c r="H43" s="8"/>
      <c r="I43" s="8"/>
      <c r="J43" s="5"/>
      <c r="K43" s="5"/>
    </row>
    <row r="44" spans="1:11" ht="45">
      <c r="A44" s="143"/>
      <c r="B44" s="147"/>
      <c r="C44" s="8" t="s">
        <v>13</v>
      </c>
      <c r="D44" s="102">
        <v>1745.3</v>
      </c>
      <c r="E44" s="24">
        <v>2090</v>
      </c>
      <c r="F44" s="24">
        <v>2090</v>
      </c>
      <c r="G44" s="24">
        <v>2090</v>
      </c>
      <c r="H44" s="24">
        <v>2090</v>
      </c>
      <c r="I44" s="24">
        <v>2090</v>
      </c>
      <c r="J44" s="24">
        <v>2090</v>
      </c>
      <c r="K44" s="24">
        <v>2090</v>
      </c>
    </row>
    <row r="45" spans="1:11" ht="30">
      <c r="A45" s="144"/>
      <c r="B45" s="148"/>
      <c r="C45" s="8" t="s">
        <v>14</v>
      </c>
      <c r="D45" s="8"/>
      <c r="E45" s="8"/>
      <c r="F45" s="8"/>
      <c r="G45" s="8"/>
      <c r="H45" s="8"/>
      <c r="I45" s="8"/>
      <c r="J45" s="5"/>
      <c r="K45" s="5"/>
    </row>
    <row r="46" spans="1:11">
      <c r="A46" s="142" t="s">
        <v>59</v>
      </c>
      <c r="B46" s="146" t="s">
        <v>60</v>
      </c>
      <c r="C46" s="8" t="s">
        <v>20</v>
      </c>
      <c r="D46" s="25">
        <f>SUM(D48+D49)</f>
        <v>137.1</v>
      </c>
      <c r="E46" s="25">
        <v>50</v>
      </c>
      <c r="F46" s="25">
        <v>50</v>
      </c>
      <c r="G46" s="25">
        <v>50</v>
      </c>
      <c r="H46" s="25">
        <v>50</v>
      </c>
      <c r="I46" s="25">
        <v>50</v>
      </c>
      <c r="J46" s="25">
        <v>50</v>
      </c>
      <c r="K46" s="25">
        <v>50</v>
      </c>
    </row>
    <row r="47" spans="1:11" ht="30">
      <c r="A47" s="143"/>
      <c r="B47" s="147"/>
      <c r="C47" s="8" t="s">
        <v>21</v>
      </c>
      <c r="D47" s="8"/>
      <c r="E47" s="8"/>
      <c r="F47" s="8"/>
      <c r="G47" s="8"/>
      <c r="H47" s="8"/>
      <c r="I47" s="8"/>
      <c r="J47" s="5"/>
      <c r="K47" s="5"/>
    </row>
    <row r="48" spans="1:11">
      <c r="A48" s="143"/>
      <c r="B48" s="147"/>
      <c r="C48" s="8" t="s">
        <v>12</v>
      </c>
      <c r="D48" s="8">
        <v>87.1</v>
      </c>
      <c r="E48" s="8"/>
      <c r="F48" s="8"/>
      <c r="G48" s="8"/>
      <c r="H48" s="8"/>
      <c r="I48" s="8"/>
      <c r="J48" s="5"/>
      <c r="K48" s="5"/>
    </row>
    <row r="49" spans="1:11" ht="45">
      <c r="A49" s="143"/>
      <c r="B49" s="147"/>
      <c r="C49" s="8" t="s">
        <v>13</v>
      </c>
      <c r="D49" s="25">
        <v>50</v>
      </c>
      <c r="E49" s="25">
        <v>50</v>
      </c>
      <c r="F49" s="25">
        <v>50</v>
      </c>
      <c r="G49" s="25">
        <v>50</v>
      </c>
      <c r="H49" s="25">
        <v>50</v>
      </c>
      <c r="I49" s="25">
        <v>50</v>
      </c>
      <c r="J49" s="25">
        <v>50</v>
      </c>
      <c r="K49" s="25">
        <v>50</v>
      </c>
    </row>
    <row r="50" spans="1:11" ht="30">
      <c r="A50" s="144"/>
      <c r="B50" s="148"/>
      <c r="C50" s="8" t="s">
        <v>14</v>
      </c>
      <c r="D50" s="8"/>
      <c r="E50" s="8"/>
      <c r="F50" s="8"/>
      <c r="G50" s="8"/>
      <c r="H50" s="8"/>
      <c r="I50" s="8"/>
      <c r="J50" s="5"/>
      <c r="K50" s="5"/>
    </row>
    <row r="51" spans="1:11">
      <c r="A51" s="158" t="s">
        <v>3</v>
      </c>
      <c r="B51" s="150" t="s">
        <v>61</v>
      </c>
      <c r="C51" s="8" t="s">
        <v>20</v>
      </c>
      <c r="D51" s="113">
        <f t="shared" ref="D51:K51" si="6">SUM(D62+D68+D73+D78+D83)</f>
        <v>5770.5</v>
      </c>
      <c r="E51" s="25">
        <f t="shared" si="6"/>
        <v>5442</v>
      </c>
      <c r="F51" s="25">
        <f t="shared" si="6"/>
        <v>5442</v>
      </c>
      <c r="G51" s="25">
        <f t="shared" si="6"/>
        <v>5442</v>
      </c>
      <c r="H51" s="25">
        <f t="shared" si="6"/>
        <v>5442</v>
      </c>
      <c r="I51" s="25">
        <f t="shared" si="6"/>
        <v>5442</v>
      </c>
      <c r="J51" s="26">
        <f t="shared" si="6"/>
        <v>5442</v>
      </c>
      <c r="K51" s="26">
        <f t="shared" si="6"/>
        <v>5442</v>
      </c>
    </row>
    <row r="52" spans="1:11" ht="30">
      <c r="A52" s="159"/>
      <c r="B52" s="150"/>
      <c r="C52" s="8" t="s">
        <v>21</v>
      </c>
      <c r="D52" s="8"/>
      <c r="E52" s="8"/>
      <c r="F52" s="8"/>
      <c r="G52" s="8"/>
      <c r="H52" s="8"/>
      <c r="I52" s="8"/>
      <c r="J52" s="5"/>
      <c r="K52" s="5"/>
    </row>
    <row r="53" spans="1:11">
      <c r="A53" s="159"/>
      <c r="B53" s="150"/>
      <c r="C53" s="8" t="s">
        <v>12</v>
      </c>
      <c r="D53" s="8"/>
      <c r="E53" s="8"/>
      <c r="F53" s="8"/>
      <c r="G53" s="8"/>
      <c r="H53" s="8"/>
      <c r="I53" s="8"/>
      <c r="J53" s="5"/>
      <c r="K53" s="5"/>
    </row>
    <row r="54" spans="1:11" ht="45">
      <c r="A54" s="159"/>
      <c r="B54" s="150"/>
      <c r="C54" s="8" t="s">
        <v>13</v>
      </c>
      <c r="D54" s="113">
        <f>SUM(D65+D71+D76+D81+D86)</f>
        <v>5770.5</v>
      </c>
      <c r="E54" s="25">
        <f t="shared" ref="E54:K54" si="7">SUM(E65+E71+E76+E81+E86)</f>
        <v>5442</v>
      </c>
      <c r="F54" s="25">
        <f t="shared" si="7"/>
        <v>5442</v>
      </c>
      <c r="G54" s="25">
        <f t="shared" si="7"/>
        <v>5442</v>
      </c>
      <c r="H54" s="25">
        <f t="shared" si="7"/>
        <v>5442</v>
      </c>
      <c r="I54" s="25">
        <f t="shared" si="7"/>
        <v>5442</v>
      </c>
      <c r="J54" s="26">
        <f t="shared" si="7"/>
        <v>5442</v>
      </c>
      <c r="K54" s="26">
        <f t="shared" si="7"/>
        <v>5442</v>
      </c>
    </row>
    <row r="55" spans="1:11" ht="30">
      <c r="A55" s="160"/>
      <c r="B55" s="150"/>
      <c r="C55" s="8" t="s">
        <v>14</v>
      </c>
      <c r="D55" s="8"/>
      <c r="E55" s="8"/>
      <c r="F55" s="8"/>
      <c r="G55" s="8"/>
      <c r="H55" s="8"/>
      <c r="I55" s="8"/>
      <c r="J55" s="5"/>
      <c r="K55" s="5"/>
    </row>
    <row r="56" spans="1:11" hidden="1">
      <c r="A56" s="11" t="s">
        <v>23</v>
      </c>
      <c r="B56" s="12"/>
      <c r="C56" s="8"/>
      <c r="D56" s="8"/>
      <c r="E56" s="8"/>
      <c r="F56" s="8"/>
      <c r="G56" s="8"/>
      <c r="H56" s="8"/>
      <c r="I56" s="8"/>
      <c r="J56" s="5"/>
      <c r="K56" s="5"/>
    </row>
    <row r="57" spans="1:11" hidden="1">
      <c r="A57" s="142" t="s">
        <v>33</v>
      </c>
      <c r="B57" s="155" t="s">
        <v>62</v>
      </c>
      <c r="C57" s="8" t="s">
        <v>20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</row>
    <row r="58" spans="1:11" ht="30" hidden="1">
      <c r="A58" s="143"/>
      <c r="B58" s="156"/>
      <c r="C58" s="8" t="s">
        <v>21</v>
      </c>
      <c r="D58" s="5"/>
      <c r="E58" s="5"/>
      <c r="F58" s="5"/>
      <c r="G58" s="5"/>
      <c r="H58" s="5"/>
      <c r="I58" s="5"/>
      <c r="J58" s="5"/>
      <c r="K58" s="5"/>
    </row>
    <row r="59" spans="1:11" hidden="1">
      <c r="A59" s="143"/>
      <c r="B59" s="156"/>
      <c r="C59" s="8" t="s">
        <v>12</v>
      </c>
      <c r="D59" s="5"/>
      <c r="E59" s="5"/>
      <c r="F59" s="5"/>
      <c r="G59" s="5"/>
      <c r="H59" s="5"/>
      <c r="I59" s="5"/>
      <c r="J59" s="5"/>
      <c r="K59" s="5"/>
    </row>
    <row r="60" spans="1:11" ht="45" hidden="1">
      <c r="A60" s="143"/>
      <c r="B60" s="156"/>
      <c r="C60" s="8" t="s">
        <v>13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</row>
    <row r="61" spans="1:11" ht="30" hidden="1">
      <c r="A61" s="144"/>
      <c r="B61" s="157"/>
      <c r="C61" s="8" t="s">
        <v>14</v>
      </c>
      <c r="D61" s="5"/>
      <c r="E61" s="5"/>
      <c r="F61" s="5"/>
      <c r="G61" s="5"/>
      <c r="H61" s="5"/>
      <c r="I61" s="5"/>
      <c r="J61" s="5"/>
      <c r="K61" s="5"/>
    </row>
    <row r="62" spans="1:11" ht="15.75" customHeight="1">
      <c r="A62" s="142" t="s">
        <v>42</v>
      </c>
      <c r="B62" s="146" t="s">
        <v>209</v>
      </c>
      <c r="C62" s="8" t="s">
        <v>20</v>
      </c>
      <c r="D62" s="26">
        <v>112.1</v>
      </c>
      <c r="E62" s="26">
        <v>100</v>
      </c>
      <c r="F62" s="26">
        <v>100</v>
      </c>
      <c r="G62" s="26">
        <v>100</v>
      </c>
      <c r="H62" s="26">
        <v>100</v>
      </c>
      <c r="I62" s="26">
        <v>100</v>
      </c>
      <c r="J62" s="26">
        <v>100</v>
      </c>
      <c r="K62" s="26">
        <v>100</v>
      </c>
    </row>
    <row r="63" spans="1:11" ht="44.25" customHeight="1">
      <c r="A63" s="143"/>
      <c r="B63" s="147"/>
      <c r="C63" s="8" t="s">
        <v>21</v>
      </c>
      <c r="D63" s="5"/>
      <c r="E63" s="5"/>
      <c r="F63" s="5"/>
      <c r="G63" s="5"/>
      <c r="H63" s="5"/>
      <c r="I63" s="5"/>
      <c r="J63" s="5"/>
      <c r="K63" s="5"/>
    </row>
    <row r="64" spans="1:11" ht="39.75" customHeight="1">
      <c r="A64" s="143"/>
      <c r="B64" s="147"/>
      <c r="C64" s="8" t="s">
        <v>12</v>
      </c>
      <c r="D64" s="5"/>
      <c r="E64" s="5"/>
      <c r="F64" s="5"/>
      <c r="G64" s="5"/>
      <c r="H64" s="5"/>
      <c r="I64" s="5"/>
      <c r="J64" s="5"/>
      <c r="K64" s="5"/>
    </row>
    <row r="65" spans="1:11" ht="69" customHeight="1">
      <c r="A65" s="143"/>
      <c r="B65" s="147"/>
      <c r="C65" s="8" t="s">
        <v>13</v>
      </c>
      <c r="D65" s="26">
        <v>112.1</v>
      </c>
      <c r="E65" s="26">
        <v>100</v>
      </c>
      <c r="F65" s="26">
        <v>100</v>
      </c>
      <c r="G65" s="26">
        <v>100</v>
      </c>
      <c r="H65" s="26">
        <v>100</v>
      </c>
      <c r="I65" s="26">
        <v>100</v>
      </c>
      <c r="J65" s="26">
        <v>100</v>
      </c>
      <c r="K65" s="26">
        <v>100</v>
      </c>
    </row>
    <row r="66" spans="1:11" ht="35.25" customHeight="1">
      <c r="A66" s="143"/>
      <c r="B66" s="147"/>
      <c r="C66" s="8" t="s">
        <v>14</v>
      </c>
      <c r="D66" s="5"/>
      <c r="E66" s="5"/>
      <c r="F66" s="5"/>
      <c r="G66" s="5"/>
      <c r="H66" s="5"/>
      <c r="I66" s="5"/>
      <c r="J66" s="5"/>
      <c r="K66" s="5"/>
    </row>
    <row r="67" spans="1:11" ht="39.75" hidden="1" customHeight="1">
      <c r="A67" s="15"/>
      <c r="B67" s="15"/>
      <c r="C67" s="8" t="s">
        <v>14</v>
      </c>
      <c r="D67" s="8"/>
      <c r="E67" s="8"/>
      <c r="F67" s="8"/>
      <c r="G67" s="8"/>
      <c r="H67" s="8"/>
      <c r="I67" s="8"/>
      <c r="J67" s="5"/>
      <c r="K67" s="5"/>
    </row>
    <row r="68" spans="1:11" ht="31.5" customHeight="1">
      <c r="A68" s="142" t="s">
        <v>41</v>
      </c>
      <c r="B68" s="146" t="s">
        <v>210</v>
      </c>
      <c r="C68" s="8" t="s">
        <v>20</v>
      </c>
      <c r="D68" s="25">
        <v>25</v>
      </c>
      <c r="E68" s="25">
        <v>25</v>
      </c>
      <c r="F68" s="25">
        <v>25</v>
      </c>
      <c r="G68" s="25">
        <v>25</v>
      </c>
      <c r="H68" s="25">
        <v>25</v>
      </c>
      <c r="I68" s="25">
        <v>25</v>
      </c>
      <c r="J68" s="25">
        <v>25</v>
      </c>
      <c r="K68" s="25">
        <v>25</v>
      </c>
    </row>
    <row r="69" spans="1:11" ht="34.5" customHeight="1">
      <c r="A69" s="143"/>
      <c r="B69" s="147"/>
      <c r="C69" s="8" t="s">
        <v>21</v>
      </c>
      <c r="D69" s="8"/>
      <c r="E69" s="8"/>
      <c r="F69" s="8"/>
      <c r="G69" s="8"/>
      <c r="H69" s="8"/>
      <c r="I69" s="8"/>
      <c r="J69" s="5"/>
      <c r="K69" s="5"/>
    </row>
    <row r="70" spans="1:11" ht="27" customHeight="1">
      <c r="A70" s="143"/>
      <c r="B70" s="147"/>
      <c r="C70" s="8" t="s">
        <v>12</v>
      </c>
      <c r="D70" s="8"/>
      <c r="E70" s="8"/>
      <c r="F70" s="8"/>
      <c r="G70" s="8"/>
      <c r="H70" s="8"/>
      <c r="I70" s="8"/>
      <c r="J70" s="5"/>
      <c r="K70" s="5"/>
    </row>
    <row r="71" spans="1:11" ht="51.75" customHeight="1">
      <c r="A71" s="143"/>
      <c r="B71" s="147"/>
      <c r="C71" s="8" t="s">
        <v>13</v>
      </c>
      <c r="D71" s="25">
        <v>25</v>
      </c>
      <c r="E71" s="25">
        <v>25</v>
      </c>
      <c r="F71" s="25">
        <v>25</v>
      </c>
      <c r="G71" s="25">
        <v>25</v>
      </c>
      <c r="H71" s="25">
        <v>25</v>
      </c>
      <c r="I71" s="25">
        <v>25</v>
      </c>
      <c r="J71" s="25">
        <v>25</v>
      </c>
      <c r="K71" s="25">
        <v>25</v>
      </c>
    </row>
    <row r="72" spans="1:11" ht="85.5" customHeight="1">
      <c r="A72" s="144"/>
      <c r="B72" s="148"/>
      <c r="C72" s="68" t="s">
        <v>14</v>
      </c>
      <c r="D72" s="8"/>
      <c r="E72" s="8"/>
      <c r="F72" s="8"/>
      <c r="G72" s="8"/>
      <c r="H72" s="8"/>
      <c r="I72" s="8"/>
      <c r="J72" s="5"/>
      <c r="K72" s="5"/>
    </row>
    <row r="73" spans="1:11" ht="30" customHeight="1">
      <c r="A73" s="142" t="s">
        <v>63</v>
      </c>
      <c r="B73" s="146" t="s">
        <v>201</v>
      </c>
      <c r="C73" s="8" t="s">
        <v>20</v>
      </c>
      <c r="D73" s="25">
        <v>0</v>
      </c>
      <c r="E73" s="25">
        <v>1</v>
      </c>
      <c r="F73" s="25">
        <v>1</v>
      </c>
      <c r="G73" s="25">
        <v>1</v>
      </c>
      <c r="H73" s="25">
        <v>1</v>
      </c>
      <c r="I73" s="25">
        <v>1</v>
      </c>
      <c r="J73" s="25">
        <v>1</v>
      </c>
      <c r="K73" s="25">
        <v>1</v>
      </c>
    </row>
    <row r="74" spans="1:11" ht="30">
      <c r="A74" s="143"/>
      <c r="B74" s="147"/>
      <c r="C74" s="8" t="s">
        <v>21</v>
      </c>
      <c r="D74" s="8"/>
      <c r="E74" s="8"/>
      <c r="F74" s="8"/>
      <c r="G74" s="8"/>
      <c r="H74" s="8"/>
      <c r="I74" s="8"/>
      <c r="J74" s="5"/>
      <c r="K74" s="5"/>
    </row>
    <row r="75" spans="1:11">
      <c r="A75" s="143"/>
      <c r="B75" s="147"/>
      <c r="C75" s="8" t="s">
        <v>12</v>
      </c>
      <c r="D75" s="8"/>
      <c r="E75" s="8"/>
      <c r="F75" s="8"/>
      <c r="G75" s="8"/>
      <c r="H75" s="8"/>
      <c r="I75" s="8"/>
      <c r="J75" s="5"/>
      <c r="K75" s="5"/>
    </row>
    <row r="76" spans="1:11" ht="45">
      <c r="A76" s="143"/>
      <c r="B76" s="147"/>
      <c r="C76" s="8" t="s">
        <v>13</v>
      </c>
      <c r="D76" s="25">
        <v>0</v>
      </c>
      <c r="E76" s="25">
        <v>1</v>
      </c>
      <c r="F76" s="25">
        <v>1</v>
      </c>
      <c r="G76" s="25">
        <v>1</v>
      </c>
      <c r="H76" s="25">
        <v>1</v>
      </c>
      <c r="I76" s="25">
        <v>1</v>
      </c>
      <c r="J76" s="25">
        <v>1</v>
      </c>
      <c r="K76" s="25">
        <v>1</v>
      </c>
    </row>
    <row r="77" spans="1:11" ht="30">
      <c r="A77" s="144"/>
      <c r="B77" s="148"/>
      <c r="C77" s="8" t="s">
        <v>14</v>
      </c>
      <c r="D77" s="8"/>
      <c r="E77" s="8"/>
      <c r="F77" s="8"/>
      <c r="G77" s="8"/>
      <c r="H77" s="8"/>
      <c r="I77" s="8"/>
      <c r="J77" s="5"/>
      <c r="K77" s="5"/>
    </row>
    <row r="78" spans="1:11">
      <c r="A78" s="142" t="s">
        <v>64</v>
      </c>
      <c r="B78" s="146" t="s">
        <v>66</v>
      </c>
      <c r="C78" s="8" t="s">
        <v>20</v>
      </c>
      <c r="D78" s="25">
        <v>5495</v>
      </c>
      <c r="E78" s="25">
        <v>5196</v>
      </c>
      <c r="F78" s="25">
        <v>5196</v>
      </c>
      <c r="G78" s="25">
        <v>5196</v>
      </c>
      <c r="H78" s="25">
        <v>5196</v>
      </c>
      <c r="I78" s="25">
        <v>5196</v>
      </c>
      <c r="J78" s="25">
        <v>5196</v>
      </c>
      <c r="K78" s="25">
        <v>5196</v>
      </c>
    </row>
    <row r="79" spans="1:11" ht="30">
      <c r="A79" s="143"/>
      <c r="B79" s="147"/>
      <c r="C79" s="8" t="s">
        <v>21</v>
      </c>
      <c r="D79" s="8"/>
      <c r="E79" s="8"/>
      <c r="F79" s="8"/>
      <c r="G79" s="8"/>
      <c r="H79" s="8"/>
      <c r="I79" s="8"/>
      <c r="J79" s="5"/>
      <c r="K79" s="5"/>
    </row>
    <row r="80" spans="1:11">
      <c r="A80" s="143"/>
      <c r="B80" s="147"/>
      <c r="C80" s="8" t="s">
        <v>12</v>
      </c>
      <c r="D80" s="8"/>
      <c r="E80" s="8"/>
      <c r="F80" s="8"/>
      <c r="G80" s="8"/>
      <c r="H80" s="8"/>
      <c r="I80" s="8"/>
      <c r="J80" s="5"/>
      <c r="K80" s="5"/>
    </row>
    <row r="81" spans="1:11" ht="45">
      <c r="A81" s="143"/>
      <c r="B81" s="147"/>
      <c r="C81" s="8" t="s">
        <v>13</v>
      </c>
      <c r="D81" s="25">
        <v>5495</v>
      </c>
      <c r="E81" s="25">
        <v>5196</v>
      </c>
      <c r="F81" s="25">
        <v>5196</v>
      </c>
      <c r="G81" s="25">
        <v>5196</v>
      </c>
      <c r="H81" s="25">
        <v>5196</v>
      </c>
      <c r="I81" s="25">
        <v>5196</v>
      </c>
      <c r="J81" s="25">
        <v>5196</v>
      </c>
      <c r="K81" s="25">
        <v>5196</v>
      </c>
    </row>
    <row r="82" spans="1:11" ht="30">
      <c r="A82" s="144"/>
      <c r="B82" s="148"/>
      <c r="C82" s="8" t="s">
        <v>14</v>
      </c>
      <c r="D82" s="8"/>
      <c r="E82" s="8"/>
      <c r="F82" s="8"/>
      <c r="G82" s="8"/>
      <c r="H82" s="8"/>
      <c r="I82" s="8"/>
      <c r="J82" s="5"/>
      <c r="K82" s="5"/>
    </row>
    <row r="83" spans="1:11">
      <c r="A83" s="142" t="s">
        <v>65</v>
      </c>
      <c r="B83" s="146" t="s">
        <v>204</v>
      </c>
      <c r="C83" s="8" t="s">
        <v>20</v>
      </c>
      <c r="D83" s="113">
        <v>138.4</v>
      </c>
      <c r="E83" s="25">
        <v>120</v>
      </c>
      <c r="F83" s="25">
        <v>120</v>
      </c>
      <c r="G83" s="25">
        <v>120</v>
      </c>
      <c r="H83" s="25">
        <v>120</v>
      </c>
      <c r="I83" s="25">
        <v>120</v>
      </c>
      <c r="J83" s="25">
        <v>120</v>
      </c>
      <c r="K83" s="25">
        <v>120</v>
      </c>
    </row>
    <row r="84" spans="1:11" ht="30">
      <c r="A84" s="143"/>
      <c r="B84" s="147"/>
      <c r="C84" s="8" t="s">
        <v>21</v>
      </c>
      <c r="D84" s="8"/>
      <c r="E84" s="8"/>
      <c r="F84" s="8"/>
      <c r="G84" s="8"/>
      <c r="H84" s="8"/>
      <c r="I84" s="8"/>
      <c r="J84" s="5"/>
      <c r="K84" s="5"/>
    </row>
    <row r="85" spans="1:11">
      <c r="A85" s="143"/>
      <c r="B85" s="147"/>
      <c r="C85" s="8" t="s">
        <v>12</v>
      </c>
      <c r="D85" s="8"/>
      <c r="E85" s="8"/>
      <c r="F85" s="8"/>
      <c r="G85" s="8"/>
      <c r="H85" s="8"/>
      <c r="I85" s="8"/>
      <c r="J85" s="5"/>
      <c r="K85" s="5"/>
    </row>
    <row r="86" spans="1:11" ht="45">
      <c r="A86" s="143"/>
      <c r="B86" s="147"/>
      <c r="C86" s="8" t="s">
        <v>13</v>
      </c>
      <c r="D86" s="113">
        <v>138.4</v>
      </c>
      <c r="E86" s="25">
        <v>120</v>
      </c>
      <c r="F86" s="25">
        <v>120</v>
      </c>
      <c r="G86" s="25">
        <v>120</v>
      </c>
      <c r="H86" s="25">
        <v>120</v>
      </c>
      <c r="I86" s="25">
        <v>120</v>
      </c>
      <c r="J86" s="25">
        <v>120</v>
      </c>
      <c r="K86" s="25">
        <v>120</v>
      </c>
    </row>
    <row r="87" spans="1:11" ht="30">
      <c r="A87" s="144"/>
      <c r="B87" s="148"/>
      <c r="C87" s="8" t="s">
        <v>14</v>
      </c>
      <c r="D87" s="8"/>
      <c r="E87" s="8"/>
      <c r="F87" s="8"/>
      <c r="G87" s="8"/>
      <c r="H87" s="8"/>
      <c r="I87" s="8"/>
      <c r="J87" s="5"/>
      <c r="K87" s="5"/>
    </row>
    <row r="88" spans="1:11">
      <c r="A88" s="146" t="s">
        <v>68</v>
      </c>
      <c r="B88" s="146" t="s">
        <v>69</v>
      </c>
      <c r="C88" s="8" t="s">
        <v>20</v>
      </c>
      <c r="D88" s="24">
        <f t="shared" ref="D88:K88" si="8">SUM(D89:D92)</f>
        <v>13334.76</v>
      </c>
      <c r="E88" s="24">
        <f t="shared" si="8"/>
        <v>14454.27</v>
      </c>
      <c r="F88" s="24">
        <f t="shared" si="8"/>
        <v>19184.45</v>
      </c>
      <c r="G88" s="102">
        <f t="shared" si="8"/>
        <v>19184.45</v>
      </c>
      <c r="H88" s="102">
        <f t="shared" si="8"/>
        <v>19184.45</v>
      </c>
      <c r="I88" s="102">
        <f t="shared" si="8"/>
        <v>19184.45</v>
      </c>
      <c r="J88" s="103">
        <f t="shared" si="8"/>
        <v>19184.45</v>
      </c>
      <c r="K88" s="103">
        <f t="shared" si="8"/>
        <v>19184.45</v>
      </c>
    </row>
    <row r="89" spans="1:11" ht="30">
      <c r="A89" s="147"/>
      <c r="B89" s="147"/>
      <c r="C89" s="8" t="s">
        <v>21</v>
      </c>
      <c r="D89" s="27">
        <v>932.98</v>
      </c>
      <c r="E89" s="27">
        <v>1826.55</v>
      </c>
      <c r="F89" s="27">
        <v>1688.9</v>
      </c>
      <c r="G89" s="104">
        <v>1688.9</v>
      </c>
      <c r="H89" s="104">
        <v>1688.9</v>
      </c>
      <c r="I89" s="104">
        <v>1688.9</v>
      </c>
      <c r="J89" s="104">
        <v>1688.9</v>
      </c>
      <c r="K89" s="104">
        <v>1688.9</v>
      </c>
    </row>
    <row r="90" spans="1:11">
      <c r="A90" s="147"/>
      <c r="B90" s="147"/>
      <c r="C90" s="8" t="s">
        <v>12</v>
      </c>
      <c r="D90" s="27">
        <v>2334.33</v>
      </c>
      <c r="E90" s="27">
        <v>2232.4499999999998</v>
      </c>
      <c r="F90" s="27">
        <v>3164.21</v>
      </c>
      <c r="G90" s="104">
        <v>3164.21</v>
      </c>
      <c r="H90" s="104">
        <v>3164.21</v>
      </c>
      <c r="I90" s="104">
        <v>3164.21</v>
      </c>
      <c r="J90" s="104">
        <v>3164.21</v>
      </c>
      <c r="K90" s="104">
        <v>3164.21</v>
      </c>
    </row>
    <row r="91" spans="1:11" ht="45">
      <c r="A91" s="147"/>
      <c r="B91" s="147"/>
      <c r="C91" s="8" t="s">
        <v>13</v>
      </c>
      <c r="D91" s="27">
        <v>1000</v>
      </c>
      <c r="E91" s="27">
        <v>1000</v>
      </c>
      <c r="F91" s="27">
        <v>900</v>
      </c>
      <c r="G91" s="104">
        <v>900</v>
      </c>
      <c r="H91" s="104">
        <v>900</v>
      </c>
      <c r="I91" s="104">
        <v>900</v>
      </c>
      <c r="J91" s="104">
        <v>900</v>
      </c>
      <c r="K91" s="104">
        <v>900</v>
      </c>
    </row>
    <row r="92" spans="1:11" ht="30">
      <c r="A92" s="148"/>
      <c r="B92" s="148"/>
      <c r="C92" s="8" t="s">
        <v>14</v>
      </c>
      <c r="D92" s="27">
        <v>9067.4500000000007</v>
      </c>
      <c r="E92" s="27">
        <v>9395.27</v>
      </c>
      <c r="F92" s="27">
        <v>13431.34</v>
      </c>
      <c r="G92" s="104">
        <v>13431.34</v>
      </c>
      <c r="H92" s="104">
        <v>13431.34</v>
      </c>
      <c r="I92" s="104">
        <v>13431.34</v>
      </c>
      <c r="J92" s="104">
        <v>13431.34</v>
      </c>
      <c r="K92" s="104">
        <v>13431.34</v>
      </c>
    </row>
    <row r="93" spans="1:11">
      <c r="A93" s="142" t="s">
        <v>70</v>
      </c>
      <c r="B93" s="146" t="s">
        <v>71</v>
      </c>
      <c r="C93" s="8" t="s">
        <v>20</v>
      </c>
      <c r="D93" s="24">
        <f t="shared" ref="D93:K93" si="9">SUM(D94:D97)</f>
        <v>13334.76</v>
      </c>
      <c r="E93" s="24">
        <f t="shared" si="9"/>
        <v>14454.27</v>
      </c>
      <c r="F93" s="24">
        <f t="shared" si="9"/>
        <v>19184.45</v>
      </c>
      <c r="G93" s="102">
        <f t="shared" si="9"/>
        <v>19184.45</v>
      </c>
      <c r="H93" s="102">
        <f t="shared" si="9"/>
        <v>19184.45</v>
      </c>
      <c r="I93" s="102">
        <f t="shared" si="9"/>
        <v>19184.45</v>
      </c>
      <c r="J93" s="103">
        <f t="shared" si="9"/>
        <v>19184.45</v>
      </c>
      <c r="K93" s="103">
        <f t="shared" si="9"/>
        <v>19184.45</v>
      </c>
    </row>
    <row r="94" spans="1:11" ht="30">
      <c r="A94" s="143"/>
      <c r="B94" s="147"/>
      <c r="C94" s="8" t="s">
        <v>21</v>
      </c>
      <c r="D94" s="27">
        <v>932.98</v>
      </c>
      <c r="E94" s="27">
        <v>1826.55</v>
      </c>
      <c r="F94" s="27">
        <v>1688.9</v>
      </c>
      <c r="G94" s="104">
        <v>1688.9</v>
      </c>
      <c r="H94" s="104">
        <v>1688.9</v>
      </c>
      <c r="I94" s="104">
        <v>1688.9</v>
      </c>
      <c r="J94" s="104">
        <v>1688.9</v>
      </c>
      <c r="K94" s="104">
        <v>1688.9</v>
      </c>
    </row>
    <row r="95" spans="1:11">
      <c r="A95" s="143"/>
      <c r="B95" s="147"/>
      <c r="C95" s="8" t="s">
        <v>12</v>
      </c>
      <c r="D95" s="27">
        <v>2334.33</v>
      </c>
      <c r="E95" s="27">
        <v>2232.4499999999998</v>
      </c>
      <c r="F95" s="27">
        <v>3164.21</v>
      </c>
      <c r="G95" s="104">
        <v>3164.21</v>
      </c>
      <c r="H95" s="104">
        <v>3164.21</v>
      </c>
      <c r="I95" s="104">
        <v>3164.21</v>
      </c>
      <c r="J95" s="104">
        <v>3164.21</v>
      </c>
      <c r="K95" s="104">
        <v>3164.21</v>
      </c>
    </row>
    <row r="96" spans="1:11" ht="45">
      <c r="A96" s="143"/>
      <c r="B96" s="147"/>
      <c r="C96" s="8" t="s">
        <v>13</v>
      </c>
      <c r="D96" s="27">
        <v>1000</v>
      </c>
      <c r="E96" s="27">
        <v>1000</v>
      </c>
      <c r="F96" s="27">
        <v>900</v>
      </c>
      <c r="G96" s="104">
        <v>900</v>
      </c>
      <c r="H96" s="104">
        <v>900</v>
      </c>
      <c r="I96" s="104">
        <v>900</v>
      </c>
      <c r="J96" s="104">
        <v>900</v>
      </c>
      <c r="K96" s="104">
        <v>900</v>
      </c>
    </row>
    <row r="97" spans="1:12" ht="30">
      <c r="A97" s="143"/>
      <c r="B97" s="147"/>
      <c r="C97" s="8" t="s">
        <v>14</v>
      </c>
      <c r="D97" s="27">
        <v>9067.4500000000007</v>
      </c>
      <c r="E97" s="27">
        <v>9395.27</v>
      </c>
      <c r="F97" s="27">
        <v>13431.34</v>
      </c>
      <c r="G97" s="104">
        <v>13431.34</v>
      </c>
      <c r="H97" s="104">
        <v>13431.34</v>
      </c>
      <c r="I97" s="104">
        <v>13431.34</v>
      </c>
      <c r="J97" s="104">
        <v>13431.34</v>
      </c>
      <c r="K97" s="104">
        <v>13431.34</v>
      </c>
    </row>
    <row r="98" spans="1:12">
      <c r="A98" s="134" t="s">
        <v>72</v>
      </c>
      <c r="B98" s="122" t="s">
        <v>73</v>
      </c>
      <c r="C98" s="16" t="s">
        <v>20</v>
      </c>
      <c r="D98" s="25">
        <f>D100+D101</f>
        <v>1632.4</v>
      </c>
      <c r="E98" s="25">
        <f t="shared" ref="E98:K98" si="10">SUM(E103+E113)</f>
        <v>636</v>
      </c>
      <c r="F98" s="25">
        <f t="shared" si="10"/>
        <v>636</v>
      </c>
      <c r="G98" s="25">
        <f t="shared" si="10"/>
        <v>636</v>
      </c>
      <c r="H98" s="25">
        <f t="shared" si="10"/>
        <v>636</v>
      </c>
      <c r="I98" s="25">
        <f t="shared" si="10"/>
        <v>636</v>
      </c>
      <c r="J98" s="26">
        <f t="shared" si="10"/>
        <v>636</v>
      </c>
      <c r="K98" s="26">
        <f t="shared" si="10"/>
        <v>636</v>
      </c>
    </row>
    <row r="99" spans="1:12" ht="30">
      <c r="A99" s="135"/>
      <c r="B99" s="123"/>
      <c r="C99" s="16" t="s">
        <v>21</v>
      </c>
      <c r="D99" s="8"/>
      <c r="E99" s="8"/>
      <c r="F99" s="8"/>
      <c r="G99" s="8"/>
      <c r="H99" s="8"/>
      <c r="I99" s="8"/>
      <c r="J99" s="5"/>
      <c r="K99" s="5"/>
    </row>
    <row r="100" spans="1:12">
      <c r="A100" s="135"/>
      <c r="B100" s="123"/>
      <c r="C100" s="16" t="s">
        <v>12</v>
      </c>
      <c r="D100" s="8">
        <v>1001.4</v>
      </c>
      <c r="E100" s="8"/>
      <c r="F100" s="8"/>
      <c r="G100" s="8"/>
      <c r="H100" s="8"/>
      <c r="I100" s="8"/>
      <c r="J100" s="5"/>
      <c r="K100" s="5"/>
    </row>
    <row r="101" spans="1:12" ht="45">
      <c r="A101" s="135"/>
      <c r="B101" s="123"/>
      <c r="C101" s="16" t="s">
        <v>13</v>
      </c>
      <c r="D101" s="25">
        <f>SUM(D106+D116)</f>
        <v>631</v>
      </c>
      <c r="E101" s="25">
        <f>SUM(E106+E116)</f>
        <v>636</v>
      </c>
      <c r="F101" s="25">
        <f>SUM(F106+F116)</f>
        <v>636</v>
      </c>
      <c r="G101" s="25">
        <f>SUM(G106+G116)</f>
        <v>636</v>
      </c>
      <c r="H101" s="25">
        <f>SUM(H106+H116)</f>
        <v>636</v>
      </c>
      <c r="I101" s="25">
        <f>SUM(I103+I113)</f>
        <v>636</v>
      </c>
      <c r="J101" s="26">
        <f>SUM(J103+J113)</f>
        <v>636</v>
      </c>
      <c r="K101" s="26">
        <f>SUM(K106+K116)</f>
        <v>636</v>
      </c>
      <c r="L101" s="112">
        <f>D101+E101+F101+G101+H101+I101+J101+K101+D100</f>
        <v>6084.4</v>
      </c>
    </row>
    <row r="102" spans="1:12" ht="30">
      <c r="A102" s="136"/>
      <c r="B102" s="124"/>
      <c r="C102" s="16" t="s">
        <v>14</v>
      </c>
      <c r="D102" s="8"/>
      <c r="E102" s="8"/>
      <c r="F102" s="8"/>
      <c r="G102" s="8"/>
      <c r="H102" s="8"/>
      <c r="I102" s="8"/>
      <c r="J102" s="5"/>
      <c r="K102" s="5"/>
    </row>
    <row r="103" spans="1:12" ht="54" customHeight="1">
      <c r="A103" s="142" t="s">
        <v>74</v>
      </c>
      <c r="B103" s="147" t="s">
        <v>205</v>
      </c>
      <c r="C103" s="8" t="s">
        <v>20</v>
      </c>
      <c r="D103" s="25">
        <f>D105+D106</f>
        <v>1628.4</v>
      </c>
      <c r="E103" s="25">
        <v>632</v>
      </c>
      <c r="F103" s="25">
        <v>632</v>
      </c>
      <c r="G103" s="25">
        <v>632</v>
      </c>
      <c r="H103" s="25">
        <v>632</v>
      </c>
      <c r="I103" s="25">
        <v>632</v>
      </c>
      <c r="J103" s="25">
        <v>632</v>
      </c>
      <c r="K103" s="25">
        <v>632</v>
      </c>
    </row>
    <row r="104" spans="1:12" ht="63.75" customHeight="1">
      <c r="A104" s="143"/>
      <c r="B104" s="147"/>
      <c r="C104" s="8" t="s">
        <v>21</v>
      </c>
      <c r="D104" s="8"/>
      <c r="E104" s="8"/>
      <c r="F104" s="8"/>
      <c r="G104" s="8"/>
      <c r="H104" s="8"/>
      <c r="I104" s="8"/>
      <c r="J104" s="5"/>
      <c r="K104" s="5"/>
    </row>
    <row r="105" spans="1:12" ht="50.25" customHeight="1">
      <c r="A105" s="143"/>
      <c r="B105" s="147"/>
      <c r="C105" s="8" t="s">
        <v>12</v>
      </c>
      <c r="D105" s="8">
        <v>1001.4</v>
      </c>
      <c r="E105" s="8"/>
      <c r="F105" s="8"/>
      <c r="G105" s="8"/>
      <c r="H105" s="8"/>
      <c r="I105" s="8"/>
      <c r="J105" s="5"/>
      <c r="K105" s="5"/>
    </row>
    <row r="106" spans="1:12" ht="65.25" customHeight="1">
      <c r="A106" s="143"/>
      <c r="B106" s="147"/>
      <c r="C106" s="8" t="s">
        <v>13</v>
      </c>
      <c r="D106" s="25">
        <v>627</v>
      </c>
      <c r="E106" s="25">
        <v>632</v>
      </c>
      <c r="F106" s="25">
        <v>632</v>
      </c>
      <c r="G106" s="25">
        <v>632</v>
      </c>
      <c r="H106" s="25">
        <v>632</v>
      </c>
      <c r="I106" s="25">
        <v>632</v>
      </c>
      <c r="J106" s="25">
        <v>632</v>
      </c>
      <c r="K106" s="25">
        <v>632</v>
      </c>
    </row>
    <row r="107" spans="1:12" ht="61.5" customHeight="1">
      <c r="A107" s="144"/>
      <c r="B107" s="148"/>
      <c r="C107" s="69" t="s">
        <v>14</v>
      </c>
      <c r="D107" s="8"/>
      <c r="E107" s="8"/>
      <c r="F107" s="8"/>
      <c r="G107" s="8"/>
      <c r="H107" s="8"/>
      <c r="I107" s="8"/>
      <c r="J107" s="5"/>
      <c r="K107" s="5"/>
    </row>
    <row r="108" spans="1:12">
      <c r="A108" s="142" t="s">
        <v>75</v>
      </c>
      <c r="B108" s="146" t="s">
        <v>81</v>
      </c>
      <c r="C108" s="8" t="s">
        <v>20</v>
      </c>
      <c r="D108" s="25">
        <v>0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</row>
    <row r="109" spans="1:12" ht="30">
      <c r="A109" s="143"/>
      <c r="B109" s="147"/>
      <c r="C109" s="8" t="s">
        <v>21</v>
      </c>
      <c r="D109" s="8"/>
      <c r="E109" s="8"/>
      <c r="F109" s="8"/>
      <c r="G109" s="8"/>
      <c r="H109" s="8"/>
      <c r="I109" s="8"/>
      <c r="J109" s="5"/>
      <c r="K109" s="5"/>
    </row>
    <row r="110" spans="1:12">
      <c r="A110" s="143"/>
      <c r="B110" s="147"/>
      <c r="C110" s="8" t="s">
        <v>12</v>
      </c>
      <c r="D110" s="8"/>
      <c r="E110" s="8"/>
      <c r="F110" s="8"/>
      <c r="G110" s="8"/>
      <c r="H110" s="8"/>
      <c r="I110" s="8"/>
      <c r="J110" s="5"/>
      <c r="K110" s="5"/>
    </row>
    <row r="111" spans="1:12" ht="45">
      <c r="A111" s="143"/>
      <c r="B111" s="147"/>
      <c r="C111" s="8" t="s">
        <v>13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</row>
    <row r="112" spans="1:12" ht="30">
      <c r="A112" s="144"/>
      <c r="B112" s="148"/>
      <c r="C112" s="8" t="s">
        <v>14</v>
      </c>
      <c r="D112" s="8"/>
      <c r="E112" s="8"/>
      <c r="F112" s="8"/>
      <c r="G112" s="8"/>
      <c r="H112" s="8"/>
      <c r="I112" s="8"/>
      <c r="J112" s="5"/>
      <c r="K112" s="5"/>
    </row>
    <row r="113" spans="1:11" ht="36.75" customHeight="1">
      <c r="A113" s="142" t="s">
        <v>76</v>
      </c>
      <c r="B113" s="146" t="s">
        <v>82</v>
      </c>
      <c r="C113" s="8" t="s">
        <v>20</v>
      </c>
      <c r="D113" s="25">
        <v>4</v>
      </c>
      <c r="E113" s="25">
        <v>4</v>
      </c>
      <c r="F113" s="25">
        <v>4</v>
      </c>
      <c r="G113" s="25">
        <v>4</v>
      </c>
      <c r="H113" s="25">
        <v>4</v>
      </c>
      <c r="I113" s="25">
        <v>4</v>
      </c>
      <c r="J113" s="25">
        <v>4</v>
      </c>
      <c r="K113" s="25">
        <v>4</v>
      </c>
    </row>
    <row r="114" spans="1:11" ht="48" customHeight="1">
      <c r="A114" s="143"/>
      <c r="B114" s="147"/>
      <c r="C114" s="8" t="s">
        <v>21</v>
      </c>
      <c r="D114" s="8"/>
      <c r="E114" s="8"/>
      <c r="F114" s="8"/>
      <c r="G114" s="8"/>
      <c r="H114" s="8"/>
      <c r="I114" s="8"/>
      <c r="J114" s="5"/>
      <c r="K114" s="5"/>
    </row>
    <row r="115" spans="1:11" ht="33" customHeight="1">
      <c r="A115" s="143"/>
      <c r="B115" s="147"/>
      <c r="C115" s="8" t="s">
        <v>12</v>
      </c>
      <c r="D115" s="8"/>
      <c r="E115" s="8"/>
      <c r="F115" s="8"/>
      <c r="G115" s="8"/>
      <c r="H115" s="8"/>
      <c r="I115" s="8"/>
      <c r="J115" s="5"/>
      <c r="K115" s="5"/>
    </row>
    <row r="116" spans="1:11" ht="57" customHeight="1">
      <c r="A116" s="143"/>
      <c r="B116" s="147"/>
      <c r="C116" s="8" t="s">
        <v>13</v>
      </c>
      <c r="D116" s="25">
        <v>4</v>
      </c>
      <c r="E116" s="25">
        <v>4</v>
      </c>
      <c r="F116" s="25">
        <v>4</v>
      </c>
      <c r="G116" s="25">
        <v>4</v>
      </c>
      <c r="H116" s="25">
        <v>4</v>
      </c>
      <c r="I116" s="25">
        <v>4</v>
      </c>
      <c r="J116" s="25">
        <v>4</v>
      </c>
      <c r="K116" s="25">
        <v>4</v>
      </c>
    </row>
    <row r="117" spans="1:11" ht="36.75" customHeight="1">
      <c r="A117" s="144"/>
      <c r="B117" s="148"/>
      <c r="C117" s="8" t="s">
        <v>14</v>
      </c>
      <c r="D117" s="8"/>
      <c r="E117" s="8"/>
      <c r="F117" s="8"/>
      <c r="G117" s="8"/>
      <c r="H117" s="8"/>
      <c r="I117" s="8"/>
      <c r="J117" s="5"/>
      <c r="K117" s="5"/>
    </row>
    <row r="118" spans="1:11" ht="23.25" customHeight="1">
      <c r="A118" s="142" t="s">
        <v>77</v>
      </c>
      <c r="B118" s="146" t="s">
        <v>83</v>
      </c>
      <c r="C118" s="8" t="s">
        <v>20</v>
      </c>
      <c r="D118" s="25">
        <v>0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</row>
    <row r="119" spans="1:11" ht="43.5" customHeight="1">
      <c r="A119" s="143"/>
      <c r="B119" s="147"/>
      <c r="C119" s="8" t="s">
        <v>21</v>
      </c>
      <c r="D119" s="8"/>
      <c r="E119" s="8"/>
      <c r="F119" s="8"/>
      <c r="G119" s="8"/>
      <c r="H119" s="8"/>
      <c r="I119" s="8"/>
      <c r="J119" s="5"/>
      <c r="K119" s="5"/>
    </row>
    <row r="120" spans="1:11" ht="24.75" customHeight="1">
      <c r="A120" s="143"/>
      <c r="B120" s="147"/>
      <c r="C120" s="8" t="s">
        <v>12</v>
      </c>
      <c r="D120" s="8"/>
      <c r="E120" s="8"/>
      <c r="F120" s="8"/>
      <c r="G120" s="8"/>
      <c r="H120" s="8"/>
      <c r="I120" s="8"/>
      <c r="J120" s="5"/>
      <c r="K120" s="5"/>
    </row>
    <row r="121" spans="1:11" ht="45">
      <c r="A121" s="143"/>
      <c r="B121" s="147"/>
      <c r="C121" s="8" t="s">
        <v>13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</row>
    <row r="122" spans="1:11" ht="30" customHeight="1">
      <c r="A122" s="144"/>
      <c r="B122" s="148"/>
      <c r="C122" s="8" t="s">
        <v>14</v>
      </c>
      <c r="D122" s="8"/>
      <c r="E122" s="8"/>
      <c r="F122" s="8"/>
      <c r="G122" s="8"/>
      <c r="H122" s="8"/>
      <c r="I122" s="8"/>
      <c r="J122" s="5"/>
      <c r="K122" s="5"/>
    </row>
    <row r="123" spans="1:11">
      <c r="A123" s="142" t="s">
        <v>78</v>
      </c>
      <c r="B123" s="146" t="s">
        <v>211</v>
      </c>
      <c r="C123" s="8" t="s">
        <v>20</v>
      </c>
      <c r="D123" s="25">
        <v>0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</row>
    <row r="124" spans="1:11" ht="30">
      <c r="A124" s="143"/>
      <c r="B124" s="147"/>
      <c r="C124" s="8" t="s">
        <v>21</v>
      </c>
      <c r="D124" s="8"/>
      <c r="E124" s="8"/>
      <c r="F124" s="8"/>
      <c r="G124" s="8"/>
      <c r="H124" s="8"/>
      <c r="I124" s="8"/>
      <c r="J124" s="5"/>
      <c r="K124" s="5"/>
    </row>
    <row r="125" spans="1:11">
      <c r="A125" s="143"/>
      <c r="B125" s="147"/>
      <c r="C125" s="8" t="s">
        <v>12</v>
      </c>
      <c r="D125" s="8"/>
      <c r="E125" s="8"/>
      <c r="F125" s="8"/>
      <c r="G125" s="8"/>
      <c r="H125" s="8"/>
      <c r="I125" s="8"/>
      <c r="J125" s="5"/>
      <c r="K125" s="5"/>
    </row>
    <row r="126" spans="1:11" ht="45">
      <c r="A126" s="143"/>
      <c r="B126" s="147"/>
      <c r="C126" s="8" t="s">
        <v>13</v>
      </c>
      <c r="D126" s="25">
        <v>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</row>
    <row r="127" spans="1:11" ht="35.25" customHeight="1">
      <c r="A127" s="144"/>
      <c r="B127" s="148"/>
      <c r="C127" s="8" t="s">
        <v>14</v>
      </c>
      <c r="D127" s="8"/>
      <c r="E127" s="8"/>
      <c r="F127" s="8"/>
      <c r="G127" s="8"/>
      <c r="H127" s="8"/>
      <c r="I127" s="8"/>
      <c r="J127" s="5"/>
      <c r="K127" s="5"/>
    </row>
    <row r="128" spans="1:11">
      <c r="A128" s="142" t="s">
        <v>79</v>
      </c>
      <c r="B128" s="146" t="s">
        <v>84</v>
      </c>
      <c r="C128" s="8" t="s">
        <v>20</v>
      </c>
      <c r="D128" s="25">
        <v>0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</row>
    <row r="129" spans="1:11" ht="30">
      <c r="A129" s="143"/>
      <c r="B129" s="147"/>
      <c r="C129" s="8" t="s">
        <v>21</v>
      </c>
      <c r="D129" s="8"/>
      <c r="E129" s="8"/>
      <c r="F129" s="8"/>
      <c r="G129" s="8"/>
      <c r="H129" s="8"/>
      <c r="I129" s="8"/>
      <c r="J129" s="5"/>
      <c r="K129" s="5"/>
    </row>
    <row r="130" spans="1:11">
      <c r="A130" s="143"/>
      <c r="B130" s="147"/>
      <c r="C130" s="8" t="s">
        <v>12</v>
      </c>
      <c r="D130" s="8"/>
      <c r="E130" s="8"/>
      <c r="F130" s="8"/>
      <c r="G130" s="8"/>
      <c r="H130" s="8"/>
      <c r="I130" s="8"/>
      <c r="J130" s="5"/>
      <c r="K130" s="5"/>
    </row>
    <row r="131" spans="1:11" ht="45">
      <c r="A131" s="143"/>
      <c r="B131" s="147"/>
      <c r="C131" s="8" t="s">
        <v>13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</row>
    <row r="132" spans="1:11" ht="30">
      <c r="A132" s="144"/>
      <c r="B132" s="148"/>
      <c r="C132" s="8" t="s">
        <v>14</v>
      </c>
      <c r="D132" s="8"/>
      <c r="E132" s="8"/>
      <c r="F132" s="8"/>
      <c r="G132" s="8"/>
      <c r="H132" s="8"/>
      <c r="I132" s="8"/>
      <c r="J132" s="5"/>
      <c r="K132" s="5"/>
    </row>
    <row r="133" spans="1:11">
      <c r="A133" s="142" t="s">
        <v>80</v>
      </c>
      <c r="B133" s="146" t="s">
        <v>85</v>
      </c>
      <c r="C133" s="8" t="s">
        <v>20</v>
      </c>
      <c r="D133" s="25">
        <v>0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</row>
    <row r="134" spans="1:11" ht="30">
      <c r="A134" s="143"/>
      <c r="B134" s="147"/>
      <c r="C134" s="8" t="s">
        <v>21</v>
      </c>
      <c r="D134" s="8"/>
      <c r="E134" s="8"/>
      <c r="F134" s="8"/>
      <c r="G134" s="8"/>
      <c r="H134" s="8"/>
      <c r="I134" s="8"/>
      <c r="J134" s="5"/>
      <c r="K134" s="5"/>
    </row>
    <row r="135" spans="1:11">
      <c r="A135" s="143"/>
      <c r="B135" s="147"/>
      <c r="C135" s="8" t="s">
        <v>12</v>
      </c>
      <c r="D135" s="8"/>
      <c r="E135" s="8"/>
      <c r="F135" s="8"/>
      <c r="G135" s="8"/>
      <c r="H135" s="8"/>
      <c r="I135" s="8"/>
      <c r="J135" s="5"/>
      <c r="K135" s="5"/>
    </row>
    <row r="136" spans="1:11" ht="45">
      <c r="A136" s="143"/>
      <c r="B136" s="147"/>
      <c r="C136" s="8" t="s">
        <v>13</v>
      </c>
      <c r="D136" s="25">
        <v>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</row>
    <row r="137" spans="1:11" ht="30">
      <c r="A137" s="144"/>
      <c r="B137" s="148"/>
      <c r="C137" s="8" t="s">
        <v>14</v>
      </c>
      <c r="D137" s="8"/>
      <c r="E137" s="8"/>
      <c r="F137" s="8"/>
      <c r="G137" s="8"/>
      <c r="H137" s="8"/>
      <c r="I137" s="8"/>
      <c r="J137" s="5"/>
      <c r="K137" s="5"/>
    </row>
    <row r="138" spans="1:11" ht="75.75" customHeight="1">
      <c r="A138" s="139" t="s">
        <v>236</v>
      </c>
      <c r="B138" s="139"/>
      <c r="C138" s="17"/>
      <c r="D138" s="17"/>
      <c r="E138" s="17"/>
      <c r="F138" s="17"/>
      <c r="G138" s="17"/>
      <c r="H138" s="17"/>
      <c r="I138" s="140" t="s">
        <v>238</v>
      </c>
      <c r="J138" s="140"/>
      <c r="K138" s="18"/>
    </row>
    <row r="139" spans="1:11">
      <c r="A139" s="23"/>
      <c r="B139" s="19"/>
      <c r="C139" s="21"/>
      <c r="D139" s="21"/>
      <c r="E139" s="21"/>
      <c r="F139" s="21"/>
      <c r="G139" s="21"/>
      <c r="H139" s="21"/>
      <c r="I139" s="21"/>
      <c r="J139" s="22"/>
      <c r="K139" s="22"/>
    </row>
    <row r="140" spans="1:11" hidden="1">
      <c r="A140" s="162" t="s">
        <v>198</v>
      </c>
      <c r="B140" s="162"/>
      <c r="C140" s="20"/>
      <c r="D140" s="21"/>
      <c r="E140" s="21"/>
      <c r="F140" s="21"/>
      <c r="G140" s="21"/>
      <c r="H140" s="21"/>
      <c r="I140" s="21"/>
      <c r="J140" s="22"/>
      <c r="K140" s="22"/>
    </row>
    <row r="141" spans="1:11" ht="35.25" hidden="1" customHeight="1">
      <c r="A141" s="162"/>
      <c r="B141" s="162"/>
      <c r="J141" s="163" t="s">
        <v>197</v>
      </c>
      <c r="K141" s="163"/>
    </row>
  </sheetData>
  <mergeCells count="62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57:A61"/>
    <mergeCell ref="B57:B61"/>
    <mergeCell ref="A51:A55"/>
    <mergeCell ref="A24:A28"/>
    <mergeCell ref="A30:A34"/>
    <mergeCell ref="B19:B23"/>
    <mergeCell ref="B46:B50"/>
    <mergeCell ref="A46:A50"/>
    <mergeCell ref="A19:A23"/>
    <mergeCell ref="B24:B28"/>
    <mergeCell ref="A5:K5"/>
    <mergeCell ref="A6:K6"/>
    <mergeCell ref="A7:K7"/>
    <mergeCell ref="A8:K8"/>
    <mergeCell ref="A9:K9"/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64"/>
  <sheetViews>
    <sheetView view="pageBreakPreview" topLeftCell="A4" zoomScale="60" workbookViewId="0">
      <selection activeCell="N10" sqref="N10"/>
    </sheetView>
  </sheetViews>
  <sheetFormatPr defaultRowHeight="282" customHeight="1"/>
  <cols>
    <col min="1" max="1" width="21.140625" style="4" customWidth="1"/>
    <col min="2" max="2" width="16.28515625" style="4" customWidth="1"/>
    <col min="3" max="3" width="20.7109375" style="4" customWidth="1"/>
    <col min="4" max="4" width="15.140625" style="4" customWidth="1"/>
    <col min="5" max="5" width="11.7109375" style="4" customWidth="1"/>
    <col min="6" max="6" width="12.85546875" style="73" customWidth="1"/>
    <col min="7" max="7" width="14" style="73" customWidth="1"/>
    <col min="8" max="10" width="12.85546875" style="73" customWidth="1"/>
    <col min="11" max="11" width="10.5703125" style="4" bestFit="1" customWidth="1"/>
    <col min="12" max="16384" width="9.140625" style="4"/>
  </cols>
  <sheetData>
    <row r="1" spans="1:11" ht="282" hidden="1" customHeight="1">
      <c r="G1" s="138" t="s">
        <v>241</v>
      </c>
      <c r="H1" s="138"/>
      <c r="I1" s="138"/>
      <c r="J1" s="138"/>
      <c r="K1" s="138"/>
    </row>
    <row r="2" spans="1:11" ht="282" hidden="1" customHeight="1">
      <c r="G2" s="138"/>
      <c r="H2" s="138"/>
      <c r="I2" s="138"/>
      <c r="J2" s="138"/>
      <c r="K2" s="138"/>
    </row>
    <row r="3" spans="1:11" ht="282" hidden="1" customHeight="1">
      <c r="G3" s="138"/>
      <c r="H3" s="138"/>
      <c r="I3" s="138"/>
      <c r="J3" s="138"/>
      <c r="K3" s="138"/>
    </row>
    <row r="4" spans="1:11" ht="132" customHeight="1">
      <c r="G4" s="138"/>
      <c r="H4" s="138"/>
      <c r="I4" s="138"/>
      <c r="J4" s="138"/>
      <c r="K4" s="138"/>
    </row>
    <row r="5" spans="1:11" ht="282" hidden="1" customHeight="1">
      <c r="A5" s="129"/>
      <c r="B5" s="129"/>
      <c r="C5" s="129"/>
      <c r="D5" s="129"/>
      <c r="E5" s="129"/>
      <c r="F5" s="129"/>
      <c r="G5" s="129"/>
      <c r="H5" s="129"/>
      <c r="I5" s="129"/>
      <c r="J5" s="129"/>
    </row>
    <row r="6" spans="1:11" ht="29.25" customHeight="1">
      <c r="A6" s="130" t="s">
        <v>24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11" ht="21" customHeight="1">
      <c r="A7" s="131" t="s">
        <v>86</v>
      </c>
      <c r="B7" s="131"/>
      <c r="C7" s="131"/>
      <c r="D7" s="131"/>
      <c r="E7" s="131"/>
      <c r="F7" s="131"/>
      <c r="G7" s="131"/>
      <c r="H7" s="131"/>
      <c r="I7" s="131"/>
      <c r="J7" s="131"/>
    </row>
    <row r="8" spans="1:11" ht="23.25" customHeight="1">
      <c r="A8" s="176" t="s">
        <v>47</v>
      </c>
      <c r="B8" s="176"/>
      <c r="C8" s="176"/>
      <c r="D8" s="176"/>
      <c r="E8" s="176"/>
      <c r="F8" s="176"/>
      <c r="G8" s="176"/>
      <c r="H8" s="176"/>
      <c r="I8" s="176"/>
      <c r="J8" s="176"/>
    </row>
    <row r="9" spans="1:11" s="3" customFormat="1" ht="28.5" customHeight="1">
      <c r="A9" s="177" t="s">
        <v>8</v>
      </c>
      <c r="B9" s="177" t="s">
        <v>25</v>
      </c>
      <c r="C9" s="149" t="s">
        <v>26</v>
      </c>
      <c r="D9" s="149" t="s">
        <v>30</v>
      </c>
      <c r="E9" s="149" t="s">
        <v>31</v>
      </c>
      <c r="F9" s="173" t="s">
        <v>27</v>
      </c>
      <c r="G9" s="174"/>
      <c r="H9" s="174"/>
      <c r="I9" s="174"/>
      <c r="J9" s="175"/>
    </row>
    <row r="10" spans="1:11" s="3" customFormat="1" ht="222" customHeight="1">
      <c r="A10" s="177"/>
      <c r="B10" s="177"/>
      <c r="C10" s="149"/>
      <c r="D10" s="149"/>
      <c r="E10" s="149"/>
      <c r="F10" s="97" t="s">
        <v>9</v>
      </c>
      <c r="G10" s="97" t="s">
        <v>11</v>
      </c>
      <c r="H10" s="97" t="s">
        <v>12</v>
      </c>
      <c r="I10" s="97" t="s">
        <v>28</v>
      </c>
      <c r="J10" s="98" t="s">
        <v>32</v>
      </c>
    </row>
    <row r="11" spans="1:11" s="87" customFormat="1" ht="25.5" customHeight="1">
      <c r="A11" s="86">
        <v>1</v>
      </c>
      <c r="B11" s="86">
        <v>2</v>
      </c>
      <c r="C11" s="86">
        <v>3</v>
      </c>
      <c r="D11" s="86">
        <v>4</v>
      </c>
      <c r="E11" s="86">
        <v>5</v>
      </c>
      <c r="F11" s="86">
        <v>6</v>
      </c>
      <c r="G11" s="86">
        <v>7</v>
      </c>
      <c r="H11" s="86">
        <v>8</v>
      </c>
      <c r="I11" s="86">
        <v>9</v>
      </c>
      <c r="J11" s="88">
        <v>10</v>
      </c>
    </row>
    <row r="12" spans="1:11" ht="27.75" customHeight="1">
      <c r="A12" s="145" t="s">
        <v>0</v>
      </c>
      <c r="B12" s="167" t="s">
        <v>86</v>
      </c>
      <c r="C12" s="186"/>
      <c r="D12" s="9" t="s">
        <v>9</v>
      </c>
      <c r="E12" s="63">
        <f>SUM(F12)</f>
        <v>22620.059999999998</v>
      </c>
      <c r="F12" s="39">
        <f>SUM(F13:F19)</f>
        <v>22620.059999999998</v>
      </c>
      <c r="G12" s="39">
        <f t="shared" ref="G12" si="0">SUM(G13:G19)</f>
        <v>932.98</v>
      </c>
      <c r="H12" s="39">
        <f>SUM(H13:H19)</f>
        <v>3422.83</v>
      </c>
      <c r="I12" s="39">
        <f>SUM(I13:I19)</f>
        <v>9196.7999999999993</v>
      </c>
      <c r="J12" s="74">
        <f>SUM(J13:J19)</f>
        <v>9067.4500000000007</v>
      </c>
      <c r="K12" s="112">
        <f>SUM(G12:J12)</f>
        <v>22620.059999999998</v>
      </c>
    </row>
    <row r="13" spans="1:11" ht="27" customHeight="1">
      <c r="A13" s="145"/>
      <c r="B13" s="168"/>
      <c r="C13" s="186"/>
      <c r="D13" s="41"/>
      <c r="E13" s="70" t="s">
        <v>146</v>
      </c>
      <c r="F13" s="75">
        <f>SUM(F78+F23)</f>
        <v>187.1</v>
      </c>
      <c r="G13" s="39"/>
      <c r="H13" s="39"/>
      <c r="I13" s="75">
        <f>SUM(I78+I23)</f>
        <v>187.1</v>
      </c>
      <c r="J13" s="74"/>
    </row>
    <row r="14" spans="1:11" ht="27" customHeight="1">
      <c r="A14" s="145"/>
      <c r="B14" s="168"/>
      <c r="C14" s="186"/>
      <c r="D14" s="41"/>
      <c r="E14" s="70" t="s">
        <v>235</v>
      </c>
      <c r="F14" s="75">
        <v>87.1</v>
      </c>
      <c r="G14" s="39"/>
      <c r="H14" s="39">
        <v>87.1</v>
      </c>
      <c r="I14" s="75"/>
      <c r="J14" s="74"/>
    </row>
    <row r="15" spans="1:11" ht="28.5" customHeight="1">
      <c r="A15" s="145"/>
      <c r="B15" s="168"/>
      <c r="C15" s="186"/>
      <c r="D15" s="41"/>
      <c r="E15" s="70" t="s">
        <v>147</v>
      </c>
      <c r="F15" s="75">
        <f>SUM(F26)</f>
        <v>0</v>
      </c>
      <c r="G15" s="39"/>
      <c r="H15" s="39"/>
      <c r="I15" s="75">
        <f>SUM(I26)</f>
        <v>0</v>
      </c>
      <c r="J15" s="74"/>
    </row>
    <row r="16" spans="1:11" ht="24.75" customHeight="1">
      <c r="A16" s="145"/>
      <c r="B16" s="168"/>
      <c r="C16" s="186"/>
      <c r="D16" s="41"/>
      <c r="E16" s="70" t="s">
        <v>195</v>
      </c>
      <c r="F16" s="75">
        <f>SUM(F79)</f>
        <v>5495</v>
      </c>
      <c r="G16" s="39"/>
      <c r="H16" s="39"/>
      <c r="I16" s="75">
        <f>SUM(I79)</f>
        <v>5495</v>
      </c>
      <c r="J16" s="74"/>
    </row>
    <row r="17" spans="1:11" ht="25.5" customHeight="1">
      <c r="A17" s="145"/>
      <c r="B17" s="168"/>
      <c r="C17" s="186"/>
      <c r="D17" s="41"/>
      <c r="E17" s="70">
        <v>1003</v>
      </c>
      <c r="F17" s="75">
        <f>SUM(F22+F80+F25)</f>
        <v>1883.7</v>
      </c>
      <c r="G17" s="39"/>
      <c r="H17" s="39"/>
      <c r="I17" s="75">
        <f>SUM(I22+I80+I25)</f>
        <v>1883.7</v>
      </c>
      <c r="J17" s="74"/>
    </row>
    <row r="18" spans="1:11" ht="25.5" customHeight="1">
      <c r="A18" s="145"/>
      <c r="B18" s="168"/>
      <c r="C18" s="186"/>
      <c r="D18" s="41"/>
      <c r="E18" s="70" t="s">
        <v>231</v>
      </c>
      <c r="F18" s="75">
        <f>SUM(F107:F107)</f>
        <v>1632.4</v>
      </c>
      <c r="G18" s="39"/>
      <c r="H18" s="39">
        <f>H109</f>
        <v>1001.4</v>
      </c>
      <c r="I18" s="75">
        <f>SUM(I107:I107)</f>
        <v>631</v>
      </c>
      <c r="J18" s="74"/>
    </row>
    <row r="19" spans="1:11" ht="21.75" customHeight="1">
      <c r="A19" s="145"/>
      <c r="B19" s="168"/>
      <c r="C19" s="186"/>
      <c r="D19" s="41"/>
      <c r="E19" s="70" t="s">
        <v>230</v>
      </c>
      <c r="F19" s="75">
        <f>SUM(F103)</f>
        <v>13334.76</v>
      </c>
      <c r="G19" s="40">
        <v>932.98</v>
      </c>
      <c r="H19" s="40">
        <v>2334.33</v>
      </c>
      <c r="I19" s="40">
        <v>1000</v>
      </c>
      <c r="J19" s="76">
        <v>9067.4500000000007</v>
      </c>
      <c r="K19" s="112"/>
    </row>
    <row r="20" spans="1:11" ht="45.75" customHeight="1">
      <c r="A20" s="170" t="s">
        <v>2</v>
      </c>
      <c r="B20" s="167" t="s">
        <v>202</v>
      </c>
      <c r="C20" s="167" t="s">
        <v>212</v>
      </c>
      <c r="D20" s="66" t="s">
        <v>29</v>
      </c>
      <c r="E20" s="66"/>
      <c r="F20" s="39">
        <f>SUM(F22:F26)</f>
        <v>1882.3999999999999</v>
      </c>
      <c r="G20" s="39"/>
      <c r="H20" s="39"/>
      <c r="I20" s="39">
        <f>SUM(I21+H24+I25)</f>
        <v>1882.3999999999999</v>
      </c>
      <c r="J20" s="77"/>
    </row>
    <row r="21" spans="1:11" ht="24.75" customHeight="1">
      <c r="A21" s="172"/>
      <c r="B21" s="168"/>
      <c r="C21" s="168"/>
      <c r="D21" s="167" t="s">
        <v>207</v>
      </c>
      <c r="E21" s="9" t="s">
        <v>9</v>
      </c>
      <c r="F21" s="78">
        <f>SUM(F22:F23)</f>
        <v>1495.3</v>
      </c>
      <c r="G21" s="39"/>
      <c r="H21" s="39"/>
      <c r="I21" s="78">
        <f>SUM(I22:I23)</f>
        <v>1495.3</v>
      </c>
      <c r="J21" s="77"/>
    </row>
    <row r="22" spans="1:11" ht="24.75" customHeight="1">
      <c r="A22" s="172"/>
      <c r="B22" s="168"/>
      <c r="C22" s="168"/>
      <c r="D22" s="168"/>
      <c r="E22" s="44">
        <v>1003</v>
      </c>
      <c r="F22" s="40">
        <f>SUM(F40)</f>
        <v>1445.3</v>
      </c>
      <c r="G22" s="39"/>
      <c r="H22" s="39"/>
      <c r="I22" s="40">
        <f>I40</f>
        <v>1445.3</v>
      </c>
      <c r="J22" s="77"/>
    </row>
    <row r="23" spans="1:11" ht="54.75" customHeight="1">
      <c r="A23" s="172"/>
      <c r="B23" s="168"/>
      <c r="C23" s="168"/>
      <c r="D23" s="169"/>
      <c r="E23" s="47" t="s">
        <v>146</v>
      </c>
      <c r="F23" s="101">
        <v>50</v>
      </c>
      <c r="G23" s="100"/>
      <c r="H23" s="39"/>
      <c r="I23" s="40">
        <v>50</v>
      </c>
      <c r="J23" s="77"/>
    </row>
    <row r="24" spans="1:11" ht="22.5" customHeight="1">
      <c r="A24" s="172"/>
      <c r="B24" s="168"/>
      <c r="C24" s="168"/>
      <c r="D24" s="109"/>
      <c r="E24" s="36" t="s">
        <v>235</v>
      </c>
      <c r="F24" s="111">
        <v>87.1</v>
      </c>
      <c r="G24" s="110"/>
      <c r="H24" s="40">
        <v>87.1</v>
      </c>
      <c r="I24" s="40"/>
      <c r="J24" s="77"/>
    </row>
    <row r="25" spans="1:11" ht="180.75" customHeight="1">
      <c r="A25" s="172"/>
      <c r="B25" s="168"/>
      <c r="C25" s="168"/>
      <c r="D25" s="99" t="s">
        <v>229</v>
      </c>
      <c r="E25" s="36" t="s">
        <v>196</v>
      </c>
      <c r="F25" s="40">
        <f>SUM(G25:J25)</f>
        <v>300</v>
      </c>
      <c r="G25" s="39"/>
      <c r="H25" s="39"/>
      <c r="I25" s="40">
        <f>I43</f>
        <v>300</v>
      </c>
      <c r="J25" s="77"/>
    </row>
    <row r="26" spans="1:11" ht="171" customHeight="1">
      <c r="A26" s="172"/>
      <c r="B26" s="168"/>
      <c r="C26" s="168"/>
      <c r="D26" s="91" t="s">
        <v>234</v>
      </c>
      <c r="E26" s="36" t="s">
        <v>147</v>
      </c>
      <c r="F26" s="40">
        <f>SUM(F28)</f>
        <v>0</v>
      </c>
      <c r="G26" s="40"/>
      <c r="H26" s="40"/>
      <c r="I26" s="40">
        <v>0</v>
      </c>
      <c r="J26" s="77"/>
    </row>
    <row r="27" spans="1:11" ht="44.25" customHeight="1">
      <c r="A27" s="38" t="s">
        <v>37</v>
      </c>
      <c r="B27" s="167" t="s">
        <v>57</v>
      </c>
      <c r="C27" s="167" t="s">
        <v>104</v>
      </c>
      <c r="D27" s="14" t="s">
        <v>29</v>
      </c>
      <c r="E27" s="9"/>
      <c r="F27" s="39">
        <f>SUM(F28)</f>
        <v>0</v>
      </c>
      <c r="G27" s="39"/>
      <c r="H27" s="39"/>
      <c r="I27" s="39">
        <f>SUM(I28)</f>
        <v>0</v>
      </c>
      <c r="J27" s="77"/>
    </row>
    <row r="28" spans="1:11" ht="167.25" customHeight="1">
      <c r="A28" s="37"/>
      <c r="B28" s="169"/>
      <c r="C28" s="169"/>
      <c r="D28" s="96" t="s">
        <v>234</v>
      </c>
      <c r="E28" s="36" t="s">
        <v>147</v>
      </c>
      <c r="F28" s="40">
        <v>0</v>
      </c>
      <c r="G28" s="39"/>
      <c r="H28" s="39"/>
      <c r="I28" s="40">
        <v>0</v>
      </c>
      <c r="J28" s="77"/>
    </row>
    <row r="29" spans="1:11" ht="49.5" customHeight="1">
      <c r="A29" s="119" t="s">
        <v>35</v>
      </c>
      <c r="B29" s="167" t="s">
        <v>105</v>
      </c>
      <c r="C29" s="167" t="s">
        <v>104</v>
      </c>
      <c r="D29" s="14" t="s">
        <v>29</v>
      </c>
      <c r="E29" s="9"/>
      <c r="F29" s="39">
        <f>SUM(F30)</f>
        <v>0</v>
      </c>
      <c r="G29" s="39"/>
      <c r="H29" s="39"/>
      <c r="I29" s="39">
        <f>SUM(I30)</f>
        <v>0</v>
      </c>
      <c r="J29" s="77"/>
    </row>
    <row r="30" spans="1:11" ht="169.5" customHeight="1">
      <c r="A30" s="121"/>
      <c r="B30" s="168"/>
      <c r="C30" s="168"/>
      <c r="D30" s="90" t="s">
        <v>234</v>
      </c>
      <c r="E30" s="36" t="s">
        <v>147</v>
      </c>
      <c r="F30" s="40">
        <v>0</v>
      </c>
      <c r="G30" s="40"/>
      <c r="H30" s="40"/>
      <c r="I30" s="40">
        <v>0</v>
      </c>
      <c r="J30" s="77"/>
    </row>
    <row r="31" spans="1:11" ht="47.25" customHeight="1">
      <c r="A31" s="119" t="s">
        <v>106</v>
      </c>
      <c r="B31" s="146" t="s">
        <v>107</v>
      </c>
      <c r="C31" s="122" t="s">
        <v>148</v>
      </c>
      <c r="D31" s="14" t="s">
        <v>29</v>
      </c>
      <c r="E31" s="9"/>
      <c r="F31" s="39">
        <f>SUM(F32)</f>
        <v>10</v>
      </c>
      <c r="G31" s="39"/>
      <c r="H31" s="39"/>
      <c r="I31" s="39">
        <f>SUM(I32)</f>
        <v>10</v>
      </c>
      <c r="J31" s="77"/>
    </row>
    <row r="32" spans="1:11" ht="167.25" customHeight="1">
      <c r="A32" s="120"/>
      <c r="B32" s="147"/>
      <c r="C32" s="123"/>
      <c r="D32" s="90" t="s">
        <v>234</v>
      </c>
      <c r="E32" s="36" t="s">
        <v>147</v>
      </c>
      <c r="F32" s="40">
        <v>10</v>
      </c>
      <c r="G32" s="39"/>
      <c r="H32" s="39"/>
      <c r="I32" s="40">
        <v>10</v>
      </c>
      <c r="J32" s="77"/>
    </row>
    <row r="33" spans="1:10" ht="48" customHeight="1">
      <c r="A33" s="119" t="s">
        <v>108</v>
      </c>
      <c r="B33" s="122" t="s">
        <v>109</v>
      </c>
      <c r="C33" s="167" t="s">
        <v>104</v>
      </c>
      <c r="D33" s="14" t="s">
        <v>29</v>
      </c>
      <c r="E33" s="66"/>
      <c r="F33" s="39">
        <f>SUM(F34)</f>
        <v>0</v>
      </c>
      <c r="G33" s="39"/>
      <c r="H33" s="39"/>
      <c r="I33" s="39">
        <f>SUM(I34)</f>
        <v>0</v>
      </c>
      <c r="J33" s="77"/>
    </row>
    <row r="34" spans="1:10" ht="167.25" customHeight="1">
      <c r="A34" s="120"/>
      <c r="B34" s="123"/>
      <c r="C34" s="168"/>
      <c r="D34" s="89" t="s">
        <v>234</v>
      </c>
      <c r="E34" s="36" t="s">
        <v>147</v>
      </c>
      <c r="F34" s="40">
        <v>0</v>
      </c>
      <c r="G34" s="40"/>
      <c r="H34" s="40"/>
      <c r="I34" s="40">
        <v>0</v>
      </c>
      <c r="J34" s="77"/>
    </row>
    <row r="35" spans="1:10" ht="49.5" customHeight="1">
      <c r="A35" s="119" t="s">
        <v>110</v>
      </c>
      <c r="B35" s="122" t="s">
        <v>111</v>
      </c>
      <c r="C35" s="167" t="s">
        <v>104</v>
      </c>
      <c r="D35" s="14" t="s">
        <v>29</v>
      </c>
      <c r="E35" s="66"/>
      <c r="F35" s="39">
        <f>SUM(F36)</f>
        <v>0</v>
      </c>
      <c r="G35" s="39"/>
      <c r="H35" s="39"/>
      <c r="I35" s="39">
        <f>SUM(I36)</f>
        <v>0</v>
      </c>
      <c r="J35" s="77"/>
    </row>
    <row r="36" spans="1:10" ht="168" customHeight="1">
      <c r="A36" s="120"/>
      <c r="B36" s="123"/>
      <c r="C36" s="168"/>
      <c r="D36" s="105" t="s">
        <v>234</v>
      </c>
      <c r="E36" s="36" t="s">
        <v>147</v>
      </c>
      <c r="F36" s="40">
        <v>0</v>
      </c>
      <c r="G36" s="40"/>
      <c r="H36" s="40"/>
      <c r="I36" s="40">
        <v>0</v>
      </c>
      <c r="J36" s="77"/>
    </row>
    <row r="37" spans="1:10" ht="48" customHeight="1">
      <c r="A37" s="187" t="s">
        <v>112</v>
      </c>
      <c r="B37" s="167" t="s">
        <v>113</v>
      </c>
      <c r="C37" s="167" t="s">
        <v>104</v>
      </c>
      <c r="D37" s="14" t="s">
        <v>29</v>
      </c>
      <c r="E37" s="66"/>
      <c r="F37" s="39"/>
      <c r="G37" s="39"/>
      <c r="H37" s="39"/>
      <c r="I37" s="39"/>
      <c r="J37" s="77"/>
    </row>
    <row r="38" spans="1:10" ht="329.25" customHeight="1">
      <c r="A38" s="188"/>
      <c r="B38" s="168"/>
      <c r="C38" s="168"/>
      <c r="D38" s="84"/>
      <c r="E38" s="64"/>
      <c r="F38" s="39"/>
      <c r="G38" s="39"/>
      <c r="H38" s="39"/>
      <c r="I38" s="39"/>
      <c r="J38" s="77"/>
    </row>
    <row r="39" spans="1:10" ht="49.5" customHeight="1">
      <c r="A39" s="187" t="s">
        <v>191</v>
      </c>
      <c r="B39" s="122" t="s">
        <v>58</v>
      </c>
      <c r="C39" s="167" t="s">
        <v>214</v>
      </c>
      <c r="D39" s="14" t="s">
        <v>29</v>
      </c>
      <c r="E39" s="66"/>
      <c r="F39" s="39">
        <f>SUM(F40+F43)</f>
        <v>1745.3</v>
      </c>
      <c r="G39" s="39"/>
      <c r="H39" s="39"/>
      <c r="I39" s="39">
        <f>SUM(I40+I44)</f>
        <v>1745.3</v>
      </c>
      <c r="J39" s="77"/>
    </row>
    <row r="40" spans="1:10" ht="19.5" customHeight="1">
      <c r="A40" s="188"/>
      <c r="B40" s="123"/>
      <c r="C40" s="168"/>
      <c r="D40" s="167" t="s">
        <v>207</v>
      </c>
      <c r="E40" s="64" t="s">
        <v>9</v>
      </c>
      <c r="F40" s="39">
        <f>SUM(F41)</f>
        <v>1445.3</v>
      </c>
      <c r="G40" s="39"/>
      <c r="H40" s="39"/>
      <c r="I40" s="39">
        <f>SUM(I41)</f>
        <v>1445.3</v>
      </c>
      <c r="J40" s="77"/>
    </row>
    <row r="41" spans="1:10" ht="88.5" customHeight="1">
      <c r="A41" s="188"/>
      <c r="B41" s="123"/>
      <c r="C41" s="168"/>
      <c r="D41" s="168"/>
      <c r="E41" s="184">
        <v>1003</v>
      </c>
      <c r="F41" s="180">
        <f>SUM(F50+F46)</f>
        <v>1445.3</v>
      </c>
      <c r="G41" s="178"/>
      <c r="H41" s="178"/>
      <c r="I41" s="180">
        <f>I45+I49</f>
        <v>1445.3</v>
      </c>
      <c r="J41" s="182"/>
    </row>
    <row r="42" spans="1:10" ht="147" hidden="1" customHeight="1">
      <c r="A42" s="188"/>
      <c r="B42" s="123"/>
      <c r="C42" s="168"/>
      <c r="D42" s="169"/>
      <c r="E42" s="185"/>
      <c r="F42" s="181"/>
      <c r="G42" s="179"/>
      <c r="H42" s="179"/>
      <c r="I42" s="181"/>
      <c r="J42" s="183"/>
    </row>
    <row r="43" spans="1:10" ht="18" customHeight="1">
      <c r="A43" s="188"/>
      <c r="B43" s="123"/>
      <c r="C43" s="168"/>
      <c r="D43" s="167" t="s">
        <v>229</v>
      </c>
      <c r="E43" s="85" t="s">
        <v>9</v>
      </c>
      <c r="F43" s="40">
        <f>SUM(F44)</f>
        <v>300</v>
      </c>
      <c r="G43" s="39"/>
      <c r="H43" s="39"/>
      <c r="I43" s="40">
        <f>SUM(I44)</f>
        <v>300</v>
      </c>
      <c r="J43" s="77"/>
    </row>
    <row r="44" spans="1:10" ht="162" customHeight="1">
      <c r="A44" s="189"/>
      <c r="B44" s="124"/>
      <c r="C44" s="169"/>
      <c r="D44" s="169"/>
      <c r="E44" s="36" t="s">
        <v>196</v>
      </c>
      <c r="F44" s="40">
        <f>SUM(G44:J44)</f>
        <v>300</v>
      </c>
      <c r="G44" s="39"/>
      <c r="H44" s="39"/>
      <c r="I44" s="40">
        <f>SUM(I47)</f>
        <v>300</v>
      </c>
      <c r="J44" s="77"/>
    </row>
    <row r="45" spans="1:10" ht="45.75" customHeight="1">
      <c r="A45" s="170" t="s">
        <v>192</v>
      </c>
      <c r="B45" s="167" t="s">
        <v>114</v>
      </c>
      <c r="C45" s="167" t="s">
        <v>213</v>
      </c>
      <c r="D45" s="14" t="s">
        <v>29</v>
      </c>
      <c r="E45" s="66"/>
      <c r="F45" s="40">
        <f>SUM(F46)</f>
        <v>978</v>
      </c>
      <c r="G45" s="39"/>
      <c r="H45" s="39"/>
      <c r="I45" s="40">
        <f>SUM(I46)</f>
        <v>978</v>
      </c>
      <c r="J45" s="77"/>
    </row>
    <row r="46" spans="1:10" ht="123" customHeight="1">
      <c r="A46" s="172"/>
      <c r="B46" s="168"/>
      <c r="C46" s="168"/>
      <c r="D46" s="91" t="s">
        <v>207</v>
      </c>
      <c r="E46" s="44">
        <v>1003</v>
      </c>
      <c r="F46" s="40">
        <v>978</v>
      </c>
      <c r="G46" s="40"/>
      <c r="H46" s="40"/>
      <c r="I46" s="40">
        <v>978</v>
      </c>
      <c r="J46" s="77"/>
    </row>
    <row r="47" spans="1:10" ht="48.75" customHeight="1">
      <c r="A47" s="170" t="s">
        <v>193</v>
      </c>
      <c r="B47" s="122" t="s">
        <v>115</v>
      </c>
      <c r="C47" s="167" t="s">
        <v>149</v>
      </c>
      <c r="D47" s="14" t="s">
        <v>29</v>
      </c>
      <c r="E47" s="66"/>
      <c r="F47" s="39">
        <f>SUM(F48)</f>
        <v>300</v>
      </c>
      <c r="G47" s="39"/>
      <c r="H47" s="39"/>
      <c r="I47" s="39">
        <f>SUM(I48)</f>
        <v>300</v>
      </c>
      <c r="J47" s="77"/>
    </row>
    <row r="48" spans="1:10" ht="183" customHeight="1">
      <c r="A48" s="171"/>
      <c r="B48" s="124"/>
      <c r="C48" s="169"/>
      <c r="D48" s="99" t="s">
        <v>229</v>
      </c>
      <c r="E48" s="36" t="s">
        <v>196</v>
      </c>
      <c r="F48" s="40">
        <v>300</v>
      </c>
      <c r="G48" s="39"/>
      <c r="H48" s="39"/>
      <c r="I48" s="40">
        <v>300</v>
      </c>
      <c r="J48" s="77"/>
    </row>
    <row r="49" spans="1:10" ht="31.5" customHeight="1">
      <c r="A49" s="170" t="s">
        <v>194</v>
      </c>
      <c r="B49" s="122" t="s">
        <v>116</v>
      </c>
      <c r="C49" s="167" t="s">
        <v>149</v>
      </c>
      <c r="D49" s="14" t="s">
        <v>29</v>
      </c>
      <c r="E49" s="38"/>
      <c r="F49" s="39">
        <f>SUM(F50)</f>
        <v>467.3</v>
      </c>
      <c r="G49" s="39"/>
      <c r="H49" s="39"/>
      <c r="I49" s="39">
        <f>SUM(I50)</f>
        <v>467.3</v>
      </c>
      <c r="J49" s="77"/>
    </row>
    <row r="50" spans="1:10" ht="108" customHeight="1">
      <c r="A50" s="172"/>
      <c r="B50" s="123"/>
      <c r="C50" s="168"/>
      <c r="D50" s="91" t="s">
        <v>207</v>
      </c>
      <c r="E50" s="44">
        <v>1003</v>
      </c>
      <c r="F50" s="71">
        <v>467.3</v>
      </c>
      <c r="G50" s="45"/>
      <c r="H50" s="45"/>
      <c r="I50" s="71">
        <v>467.3</v>
      </c>
      <c r="J50" s="79"/>
    </row>
    <row r="51" spans="1:10" ht="60.75" customHeight="1">
      <c r="A51" s="170" t="s">
        <v>155</v>
      </c>
      <c r="B51" s="167" t="s">
        <v>117</v>
      </c>
      <c r="C51" s="167" t="s">
        <v>150</v>
      </c>
      <c r="D51" s="14" t="s">
        <v>29</v>
      </c>
      <c r="E51" s="66"/>
      <c r="F51" s="39">
        <f>SUM(F52)</f>
        <v>50</v>
      </c>
      <c r="G51" s="39"/>
      <c r="H51" s="39"/>
      <c r="I51" s="39">
        <f>SUM(I52)</f>
        <v>50</v>
      </c>
      <c r="J51" s="77"/>
    </row>
    <row r="52" spans="1:10" ht="210" customHeight="1">
      <c r="A52" s="172"/>
      <c r="B52" s="168"/>
      <c r="C52" s="168"/>
      <c r="D52" s="108" t="s">
        <v>207</v>
      </c>
      <c r="E52" s="47" t="s">
        <v>146</v>
      </c>
      <c r="F52" s="40">
        <v>50</v>
      </c>
      <c r="G52" s="39"/>
      <c r="H52" s="39"/>
      <c r="I52" s="40">
        <v>50</v>
      </c>
      <c r="J52" s="77"/>
    </row>
    <row r="53" spans="1:10" ht="76.5" customHeight="1">
      <c r="A53" s="171"/>
      <c r="B53" s="169"/>
      <c r="C53" s="169"/>
      <c r="D53" s="108"/>
      <c r="E53" s="36" t="s">
        <v>235</v>
      </c>
      <c r="F53" s="40">
        <v>87.1</v>
      </c>
      <c r="G53" s="39"/>
      <c r="H53" s="40">
        <v>87.1</v>
      </c>
      <c r="I53" s="40"/>
      <c r="J53" s="77"/>
    </row>
    <row r="54" spans="1:10" ht="51" customHeight="1">
      <c r="A54" s="167" t="s">
        <v>156</v>
      </c>
      <c r="B54" s="122" t="s">
        <v>215</v>
      </c>
      <c r="C54" s="122" t="s">
        <v>151</v>
      </c>
      <c r="D54" s="14" t="s">
        <v>29</v>
      </c>
      <c r="E54" s="66"/>
      <c r="F54" s="39">
        <v>0</v>
      </c>
      <c r="G54" s="39"/>
      <c r="H54" s="39"/>
      <c r="I54" s="39"/>
      <c r="J54" s="77"/>
    </row>
    <row r="55" spans="1:10" ht="282" customHeight="1">
      <c r="A55" s="169"/>
      <c r="B55" s="124"/>
      <c r="C55" s="124"/>
      <c r="D55" s="83"/>
      <c r="E55" s="37"/>
      <c r="F55" s="39"/>
      <c r="G55" s="39"/>
      <c r="H55" s="39"/>
      <c r="I55" s="39"/>
      <c r="J55" s="77"/>
    </row>
    <row r="56" spans="1:10" ht="47.25" customHeight="1">
      <c r="A56" s="167" t="s">
        <v>157</v>
      </c>
      <c r="B56" s="122" t="s">
        <v>216</v>
      </c>
      <c r="C56" s="122" t="s">
        <v>151</v>
      </c>
      <c r="D56" s="14" t="s">
        <v>29</v>
      </c>
      <c r="E56" s="66"/>
      <c r="F56" s="39">
        <f>SUM(F57)</f>
        <v>50</v>
      </c>
      <c r="G56" s="39"/>
      <c r="H56" s="39"/>
      <c r="I56" s="39">
        <f>SUM(I57)</f>
        <v>50</v>
      </c>
      <c r="J56" s="77"/>
    </row>
    <row r="57" spans="1:10" ht="221.25" customHeight="1">
      <c r="A57" s="169"/>
      <c r="B57" s="124"/>
      <c r="C57" s="124"/>
      <c r="D57" s="91" t="s">
        <v>207</v>
      </c>
      <c r="E57" s="46" t="s">
        <v>146</v>
      </c>
      <c r="F57" s="40">
        <v>50</v>
      </c>
      <c r="G57" s="39"/>
      <c r="H57" s="39"/>
      <c r="I57" s="40">
        <v>50</v>
      </c>
      <c r="J57" s="77"/>
    </row>
    <row r="58" spans="1:10" ht="53.25" customHeight="1">
      <c r="A58" s="167" t="s">
        <v>158</v>
      </c>
      <c r="B58" s="122" t="s">
        <v>119</v>
      </c>
      <c r="C58" s="122" t="s">
        <v>151</v>
      </c>
      <c r="D58" s="14" t="s">
        <v>29</v>
      </c>
      <c r="E58" s="66"/>
      <c r="F58" s="39">
        <v>0</v>
      </c>
      <c r="G58" s="39"/>
      <c r="H58" s="39"/>
      <c r="I58" s="39"/>
      <c r="J58" s="77"/>
    </row>
    <row r="59" spans="1:10" ht="209.25" customHeight="1">
      <c r="A59" s="169"/>
      <c r="B59" s="124"/>
      <c r="C59" s="124"/>
      <c r="D59" s="91" t="s">
        <v>207</v>
      </c>
      <c r="E59" s="37"/>
      <c r="F59" s="39"/>
      <c r="G59" s="39"/>
      <c r="H59" s="39"/>
      <c r="I59" s="39"/>
      <c r="J59" s="77"/>
    </row>
    <row r="60" spans="1:10" ht="51.75" customHeight="1">
      <c r="A60" s="167" t="s">
        <v>159</v>
      </c>
      <c r="B60" s="122" t="s">
        <v>120</v>
      </c>
      <c r="C60" s="122" t="s">
        <v>152</v>
      </c>
      <c r="D60" s="14" t="s">
        <v>29</v>
      </c>
      <c r="E60" s="66"/>
      <c r="F60" s="39">
        <v>0</v>
      </c>
      <c r="G60" s="39"/>
      <c r="H60" s="39"/>
      <c r="I60" s="39"/>
      <c r="J60" s="77"/>
    </row>
    <row r="61" spans="1:10" ht="131.25" customHeight="1">
      <c r="A61" s="169"/>
      <c r="B61" s="124"/>
      <c r="C61" s="124"/>
      <c r="D61" s="83"/>
      <c r="E61" s="37"/>
      <c r="F61" s="39"/>
      <c r="G61" s="39"/>
      <c r="H61" s="39"/>
      <c r="I61" s="39"/>
      <c r="J61" s="77"/>
    </row>
    <row r="62" spans="1:10" ht="51" customHeight="1">
      <c r="A62" s="167" t="s">
        <v>160</v>
      </c>
      <c r="B62" s="167" t="s">
        <v>121</v>
      </c>
      <c r="C62" s="167" t="s">
        <v>152</v>
      </c>
      <c r="D62" s="14" t="s">
        <v>29</v>
      </c>
      <c r="E62" s="66"/>
      <c r="F62" s="39">
        <v>0</v>
      </c>
      <c r="G62" s="39"/>
      <c r="H62" s="39"/>
      <c r="I62" s="39"/>
      <c r="J62" s="77"/>
    </row>
    <row r="63" spans="1:10" ht="88.5" customHeight="1">
      <c r="A63" s="169"/>
      <c r="B63" s="169"/>
      <c r="C63" s="169"/>
      <c r="D63" s="83"/>
      <c r="E63" s="37"/>
      <c r="F63" s="39"/>
      <c r="G63" s="39"/>
      <c r="H63" s="39"/>
      <c r="I63" s="39"/>
      <c r="J63" s="77"/>
    </row>
    <row r="64" spans="1:10" ht="51" customHeight="1">
      <c r="A64" s="167" t="s">
        <v>161</v>
      </c>
      <c r="B64" s="167" t="s">
        <v>153</v>
      </c>
      <c r="C64" s="167" t="s">
        <v>152</v>
      </c>
      <c r="D64" s="14" t="s">
        <v>29</v>
      </c>
      <c r="E64" s="66"/>
      <c r="F64" s="39">
        <v>0</v>
      </c>
      <c r="G64" s="39"/>
      <c r="H64" s="39"/>
      <c r="I64" s="39"/>
      <c r="J64" s="77"/>
    </row>
    <row r="65" spans="1:10" ht="130.5" customHeight="1">
      <c r="A65" s="169"/>
      <c r="B65" s="169"/>
      <c r="C65" s="169"/>
      <c r="D65" s="83"/>
      <c r="E65" s="37"/>
      <c r="F65" s="39"/>
      <c r="G65" s="39"/>
      <c r="H65" s="39"/>
      <c r="I65" s="39"/>
      <c r="J65" s="77"/>
    </row>
    <row r="66" spans="1:10" ht="48" customHeight="1">
      <c r="A66" s="170" t="s">
        <v>162</v>
      </c>
      <c r="B66" s="167" t="s">
        <v>122</v>
      </c>
      <c r="C66" s="167" t="s">
        <v>152</v>
      </c>
      <c r="D66" s="14" t="s">
        <v>29</v>
      </c>
      <c r="E66" s="66"/>
      <c r="F66" s="39">
        <v>0</v>
      </c>
      <c r="G66" s="39"/>
      <c r="H66" s="39"/>
      <c r="I66" s="39"/>
      <c r="J66" s="77"/>
    </row>
    <row r="67" spans="1:10" ht="90.75" customHeight="1">
      <c r="A67" s="171"/>
      <c r="B67" s="169"/>
      <c r="C67" s="169"/>
      <c r="D67" s="83"/>
      <c r="E67" s="37"/>
      <c r="F67" s="39"/>
      <c r="G67" s="39"/>
      <c r="H67" s="39"/>
      <c r="I67" s="39"/>
      <c r="J67" s="77"/>
    </row>
    <row r="68" spans="1:10" ht="51.75" customHeight="1">
      <c r="A68" s="167" t="s">
        <v>163</v>
      </c>
      <c r="B68" s="167" t="s">
        <v>123</v>
      </c>
      <c r="C68" s="167" t="s">
        <v>152</v>
      </c>
      <c r="D68" s="14" t="s">
        <v>29</v>
      </c>
      <c r="E68" s="66"/>
      <c r="F68" s="39">
        <v>0</v>
      </c>
      <c r="G68" s="39"/>
      <c r="H68" s="39"/>
      <c r="I68" s="39"/>
      <c r="J68" s="77"/>
    </row>
    <row r="69" spans="1:10" ht="147.75" customHeight="1">
      <c r="A69" s="169"/>
      <c r="B69" s="169"/>
      <c r="C69" s="169"/>
      <c r="D69" s="83"/>
      <c r="E69" s="37"/>
      <c r="F69" s="39"/>
      <c r="G69" s="39"/>
      <c r="H69" s="39"/>
      <c r="I69" s="39"/>
      <c r="J69" s="77"/>
    </row>
    <row r="70" spans="1:10" ht="45">
      <c r="A70" s="167" t="s">
        <v>164</v>
      </c>
      <c r="B70" s="167" t="s">
        <v>124</v>
      </c>
      <c r="C70" s="167" t="s">
        <v>152</v>
      </c>
      <c r="D70" s="14" t="s">
        <v>29</v>
      </c>
      <c r="E70" s="66"/>
      <c r="F70" s="39">
        <v>0</v>
      </c>
      <c r="G70" s="39"/>
      <c r="H70" s="39"/>
      <c r="I70" s="39"/>
      <c r="J70" s="77"/>
    </row>
    <row r="71" spans="1:10" ht="92.25" customHeight="1">
      <c r="A71" s="169"/>
      <c r="B71" s="169"/>
      <c r="C71" s="169"/>
      <c r="D71" s="83"/>
      <c r="E71" s="37"/>
      <c r="F71" s="39"/>
      <c r="G71" s="39"/>
      <c r="H71" s="39"/>
      <c r="I71" s="39"/>
      <c r="J71" s="77"/>
    </row>
    <row r="72" spans="1:10" ht="45">
      <c r="A72" s="170" t="s">
        <v>165</v>
      </c>
      <c r="B72" s="167" t="s">
        <v>125</v>
      </c>
      <c r="C72" s="167" t="s">
        <v>152</v>
      </c>
      <c r="D72" s="14" t="s">
        <v>29</v>
      </c>
      <c r="E72" s="66"/>
      <c r="F72" s="39">
        <v>0</v>
      </c>
      <c r="G72" s="39"/>
      <c r="H72" s="39"/>
      <c r="I72" s="39"/>
      <c r="J72" s="77"/>
    </row>
    <row r="73" spans="1:10" ht="88.5" customHeight="1">
      <c r="A73" s="171"/>
      <c r="B73" s="169"/>
      <c r="C73" s="169"/>
      <c r="D73" s="83"/>
      <c r="E73" s="37"/>
      <c r="F73" s="39"/>
      <c r="G73" s="39"/>
      <c r="H73" s="39"/>
      <c r="I73" s="39"/>
      <c r="J73" s="77"/>
    </row>
    <row r="74" spans="1:10" ht="45">
      <c r="A74" s="170" t="s">
        <v>166</v>
      </c>
      <c r="B74" s="167" t="s">
        <v>126</v>
      </c>
      <c r="C74" s="167" t="s">
        <v>217</v>
      </c>
      <c r="D74" s="14" t="s">
        <v>29</v>
      </c>
      <c r="E74" s="66"/>
      <c r="F74" s="39">
        <v>0</v>
      </c>
      <c r="G74" s="39"/>
      <c r="H74" s="39"/>
      <c r="I74" s="39"/>
      <c r="J74" s="77"/>
    </row>
    <row r="75" spans="1:10" ht="136.5" customHeight="1">
      <c r="A75" s="171"/>
      <c r="B75" s="169"/>
      <c r="C75" s="169"/>
      <c r="D75" s="83"/>
      <c r="E75" s="37"/>
      <c r="F75" s="39"/>
      <c r="G75" s="39"/>
      <c r="H75" s="39"/>
      <c r="I75" s="39"/>
      <c r="J75" s="77"/>
    </row>
    <row r="76" spans="1:10" ht="45">
      <c r="A76" s="167" t="s">
        <v>3</v>
      </c>
      <c r="B76" s="167" t="s">
        <v>61</v>
      </c>
      <c r="C76" s="167" t="s">
        <v>154</v>
      </c>
      <c r="D76" s="14" t="s">
        <v>29</v>
      </c>
      <c r="E76" s="64"/>
      <c r="F76" s="39">
        <f>SUM(G76:J76)</f>
        <v>5770.5</v>
      </c>
      <c r="G76" s="39"/>
      <c r="H76" s="39"/>
      <c r="I76" s="39">
        <f>I77</f>
        <v>5770.5</v>
      </c>
      <c r="J76" s="77"/>
    </row>
    <row r="77" spans="1:10" ht="15.75">
      <c r="A77" s="168"/>
      <c r="B77" s="168"/>
      <c r="C77" s="168"/>
      <c r="D77" s="167" t="s">
        <v>207</v>
      </c>
      <c r="E77" s="64" t="s">
        <v>9</v>
      </c>
      <c r="F77" s="39">
        <f>SUM(G77:J77)</f>
        <v>5770.5</v>
      </c>
      <c r="G77" s="39"/>
      <c r="H77" s="39"/>
      <c r="I77" s="39">
        <f>SUM(I78:I80)</f>
        <v>5770.5</v>
      </c>
      <c r="J77" s="77"/>
    </row>
    <row r="78" spans="1:10" ht="15.75">
      <c r="A78" s="168"/>
      <c r="B78" s="168"/>
      <c r="C78" s="168"/>
      <c r="D78" s="168"/>
      <c r="E78" s="36" t="s">
        <v>146</v>
      </c>
      <c r="F78" s="40">
        <f>SUM(G78:J78)</f>
        <v>137.1</v>
      </c>
      <c r="G78" s="39"/>
      <c r="H78" s="39"/>
      <c r="I78" s="40">
        <f>I82+I86+I90</f>
        <v>137.1</v>
      </c>
      <c r="J78" s="77"/>
    </row>
    <row r="79" spans="1:10" ht="15.75">
      <c r="A79" s="168"/>
      <c r="B79" s="168"/>
      <c r="C79" s="168"/>
      <c r="D79" s="168"/>
      <c r="E79" s="64">
        <v>1001</v>
      </c>
      <c r="F79" s="39">
        <f>SUM(G79:I79)</f>
        <v>5495</v>
      </c>
      <c r="G79" s="39"/>
      <c r="H79" s="39"/>
      <c r="I79" s="39">
        <f>I95</f>
        <v>5495</v>
      </c>
      <c r="J79" s="77"/>
    </row>
    <row r="80" spans="1:10" ht="57" customHeight="1">
      <c r="A80" s="169"/>
      <c r="B80" s="169"/>
      <c r="C80" s="169"/>
      <c r="D80" s="169"/>
      <c r="E80" s="64">
        <v>1003</v>
      </c>
      <c r="F80" s="40">
        <f>SUM(G80:J80)</f>
        <v>138.4</v>
      </c>
      <c r="G80" s="39"/>
      <c r="H80" s="39"/>
      <c r="I80" s="40">
        <f>I99</f>
        <v>138.4</v>
      </c>
      <c r="J80" s="77"/>
    </row>
    <row r="81" spans="1:10" ht="45">
      <c r="A81" s="170" t="s">
        <v>33</v>
      </c>
      <c r="B81" s="167" t="s">
        <v>218</v>
      </c>
      <c r="C81" s="167" t="s">
        <v>167</v>
      </c>
      <c r="D81" s="14" t="s">
        <v>29</v>
      </c>
      <c r="E81" s="64"/>
      <c r="F81" s="39"/>
      <c r="G81" s="39"/>
      <c r="H81" s="39"/>
      <c r="I81" s="39"/>
      <c r="J81" s="77"/>
    </row>
    <row r="82" spans="1:10" ht="15.75">
      <c r="A82" s="172"/>
      <c r="B82" s="168"/>
      <c r="C82" s="168"/>
      <c r="D82" s="167" t="s">
        <v>207</v>
      </c>
      <c r="E82" s="64" t="s">
        <v>9</v>
      </c>
      <c r="F82" s="40">
        <f>SUM(G82:J82)</f>
        <v>112.1</v>
      </c>
      <c r="G82" s="39"/>
      <c r="H82" s="39"/>
      <c r="I82" s="39">
        <f>I83</f>
        <v>112.1</v>
      </c>
      <c r="J82" s="77"/>
    </row>
    <row r="83" spans="1:10" ht="228" customHeight="1">
      <c r="A83" s="171"/>
      <c r="B83" s="169"/>
      <c r="C83" s="169"/>
      <c r="D83" s="169"/>
      <c r="E83" s="36" t="s">
        <v>146</v>
      </c>
      <c r="F83" s="40">
        <v>112.1</v>
      </c>
      <c r="G83" s="39"/>
      <c r="H83" s="39"/>
      <c r="I83" s="40">
        <v>112.1</v>
      </c>
      <c r="J83" s="77"/>
    </row>
    <row r="84" spans="1:10" ht="45">
      <c r="A84" s="167" t="s">
        <v>34</v>
      </c>
      <c r="B84" s="167" t="s">
        <v>219</v>
      </c>
      <c r="C84" s="167" t="s">
        <v>167</v>
      </c>
      <c r="D84" s="14" t="s">
        <v>29</v>
      </c>
      <c r="E84" s="64"/>
      <c r="F84" s="39">
        <f>F85</f>
        <v>112.1</v>
      </c>
      <c r="G84" s="39"/>
      <c r="H84" s="39"/>
      <c r="I84" s="39">
        <f t="shared" ref="I84" si="1">I85</f>
        <v>112.1</v>
      </c>
      <c r="J84" s="39"/>
    </row>
    <row r="85" spans="1:10" ht="264" customHeight="1">
      <c r="A85" s="169"/>
      <c r="B85" s="169"/>
      <c r="C85" s="169"/>
      <c r="D85" s="95"/>
      <c r="E85" s="36" t="s">
        <v>146</v>
      </c>
      <c r="F85" s="40">
        <v>112.1</v>
      </c>
      <c r="G85" s="39"/>
      <c r="H85" s="39"/>
      <c r="I85" s="40">
        <v>112.1</v>
      </c>
      <c r="J85" s="77"/>
    </row>
    <row r="86" spans="1:10" ht="45">
      <c r="A86" s="170" t="s">
        <v>168</v>
      </c>
      <c r="B86" s="167" t="s">
        <v>203</v>
      </c>
      <c r="C86" s="167" t="s">
        <v>169</v>
      </c>
      <c r="D86" s="14" t="s">
        <v>29</v>
      </c>
      <c r="E86" s="64"/>
      <c r="F86" s="39">
        <f t="shared" ref="F86:F92" si="2">SUM(G86:J86)</f>
        <v>25</v>
      </c>
      <c r="G86" s="39"/>
      <c r="H86" s="39"/>
      <c r="I86" s="39">
        <f>I87</f>
        <v>25</v>
      </c>
      <c r="J86" s="77"/>
    </row>
    <row r="87" spans="1:10" ht="300.75" customHeight="1">
      <c r="A87" s="171"/>
      <c r="B87" s="169"/>
      <c r="C87" s="169"/>
      <c r="D87" s="95"/>
      <c r="E87" s="36" t="s">
        <v>146</v>
      </c>
      <c r="F87" s="40">
        <f t="shared" si="2"/>
        <v>25</v>
      </c>
      <c r="G87" s="40"/>
      <c r="H87" s="40"/>
      <c r="I87" s="40">
        <f>I89</f>
        <v>25</v>
      </c>
      <c r="J87" s="77"/>
    </row>
    <row r="88" spans="1:10" ht="165" customHeight="1">
      <c r="A88" s="167" t="s">
        <v>127</v>
      </c>
      <c r="B88" s="167" t="s">
        <v>200</v>
      </c>
      <c r="C88" s="167" t="s">
        <v>169</v>
      </c>
      <c r="D88" s="14" t="s">
        <v>29</v>
      </c>
      <c r="E88" s="64"/>
      <c r="F88" s="39">
        <f t="shared" si="2"/>
        <v>25</v>
      </c>
      <c r="G88" s="39"/>
      <c r="H88" s="39"/>
      <c r="I88" s="39">
        <f>I89</f>
        <v>25</v>
      </c>
      <c r="J88" s="77"/>
    </row>
    <row r="89" spans="1:10" ht="15.75">
      <c r="A89" s="169"/>
      <c r="B89" s="169"/>
      <c r="C89" s="169"/>
      <c r="D89" s="95"/>
      <c r="E89" s="36" t="s">
        <v>146</v>
      </c>
      <c r="F89" s="40">
        <f t="shared" si="2"/>
        <v>25</v>
      </c>
      <c r="G89" s="40"/>
      <c r="H89" s="40"/>
      <c r="I89" s="40">
        <v>25</v>
      </c>
      <c r="J89" s="77"/>
    </row>
    <row r="90" spans="1:10" ht="152.25" customHeight="1">
      <c r="A90" s="170" t="s">
        <v>170</v>
      </c>
      <c r="B90" s="167" t="s">
        <v>201</v>
      </c>
      <c r="C90" s="167" t="s">
        <v>171</v>
      </c>
      <c r="D90" s="14" t="s">
        <v>29</v>
      </c>
      <c r="E90" s="64"/>
      <c r="F90" s="39">
        <f t="shared" si="2"/>
        <v>0</v>
      </c>
      <c r="G90" s="39"/>
      <c r="H90" s="39"/>
      <c r="I90" s="39">
        <f>I91</f>
        <v>0</v>
      </c>
      <c r="J90" s="77"/>
    </row>
    <row r="91" spans="1:10" ht="15.75">
      <c r="A91" s="171"/>
      <c r="B91" s="169"/>
      <c r="C91" s="169"/>
      <c r="D91" s="95"/>
      <c r="E91" s="36" t="s">
        <v>146</v>
      </c>
      <c r="F91" s="40">
        <f t="shared" si="2"/>
        <v>0</v>
      </c>
      <c r="G91" s="39"/>
      <c r="H91" s="39"/>
      <c r="I91" s="40">
        <f>I92</f>
        <v>0</v>
      </c>
      <c r="J91" s="77"/>
    </row>
    <row r="92" spans="1:10" ht="48.75" customHeight="1">
      <c r="A92" s="167" t="s">
        <v>128</v>
      </c>
      <c r="B92" s="167" t="s">
        <v>201</v>
      </c>
      <c r="C92" s="167" t="s">
        <v>171</v>
      </c>
      <c r="D92" s="14" t="s">
        <v>29</v>
      </c>
      <c r="E92" s="64"/>
      <c r="F92" s="40">
        <f t="shared" si="2"/>
        <v>0</v>
      </c>
      <c r="G92" s="39"/>
      <c r="H92" s="39"/>
      <c r="I92" s="40">
        <f>I93</f>
        <v>0</v>
      </c>
      <c r="J92" s="77"/>
    </row>
    <row r="93" spans="1:10" ht="104.25" customHeight="1">
      <c r="A93" s="169"/>
      <c r="B93" s="169"/>
      <c r="C93" s="169"/>
      <c r="D93" s="95"/>
      <c r="E93" s="36" t="s">
        <v>146</v>
      </c>
      <c r="F93" s="40">
        <v>0</v>
      </c>
      <c r="G93" s="39"/>
      <c r="H93" s="39"/>
      <c r="I93" s="40">
        <v>0</v>
      </c>
      <c r="J93" s="77"/>
    </row>
    <row r="94" spans="1:10" ht="45">
      <c r="A94" s="170" t="s">
        <v>172</v>
      </c>
      <c r="B94" s="167" t="s">
        <v>66</v>
      </c>
      <c r="C94" s="167" t="s">
        <v>173</v>
      </c>
      <c r="D94" s="14" t="s">
        <v>29</v>
      </c>
      <c r="E94" s="64"/>
      <c r="F94" s="39"/>
      <c r="G94" s="39"/>
      <c r="H94" s="39"/>
      <c r="I94" s="39"/>
      <c r="J94" s="77"/>
    </row>
    <row r="95" spans="1:10" ht="15.75">
      <c r="A95" s="172"/>
      <c r="B95" s="168"/>
      <c r="C95" s="168"/>
      <c r="D95" s="167" t="s">
        <v>207</v>
      </c>
      <c r="E95" s="64" t="s">
        <v>9</v>
      </c>
      <c r="F95" s="39">
        <f>SUM(G95:J95)</f>
        <v>5495</v>
      </c>
      <c r="G95" s="39"/>
      <c r="H95" s="39"/>
      <c r="I95" s="39">
        <f>SUM(I96)</f>
        <v>5495</v>
      </c>
      <c r="J95" s="77"/>
    </row>
    <row r="96" spans="1:10" ht="90" customHeight="1">
      <c r="A96" s="171"/>
      <c r="B96" s="169"/>
      <c r="C96" s="169"/>
      <c r="D96" s="169"/>
      <c r="E96" s="48" t="s">
        <v>195</v>
      </c>
      <c r="F96" s="40">
        <f>SUM(G96:J96)</f>
        <v>5495</v>
      </c>
      <c r="G96" s="39"/>
      <c r="H96" s="39"/>
      <c r="I96" s="40">
        <f>I97</f>
        <v>5495</v>
      </c>
      <c r="J96" s="77"/>
    </row>
    <row r="97" spans="1:10" ht="45">
      <c r="A97" s="167" t="s">
        <v>129</v>
      </c>
      <c r="B97" s="167" t="s">
        <v>66</v>
      </c>
      <c r="C97" s="167" t="s">
        <v>173</v>
      </c>
      <c r="D97" s="14" t="s">
        <v>29</v>
      </c>
      <c r="E97" s="64"/>
      <c r="F97" s="39">
        <f>SUM(G97:J97)</f>
        <v>5495</v>
      </c>
      <c r="G97" s="39"/>
      <c r="H97" s="39"/>
      <c r="I97" s="40">
        <f>I98</f>
        <v>5495</v>
      </c>
      <c r="J97" s="77"/>
    </row>
    <row r="98" spans="1:10" ht="80.25" customHeight="1">
      <c r="A98" s="169"/>
      <c r="B98" s="169"/>
      <c r="C98" s="169"/>
      <c r="D98" s="95"/>
      <c r="E98" s="48" t="s">
        <v>195</v>
      </c>
      <c r="F98" s="40">
        <v>5495</v>
      </c>
      <c r="G98" s="39"/>
      <c r="H98" s="39"/>
      <c r="I98" s="40">
        <v>5495</v>
      </c>
      <c r="J98" s="77"/>
    </row>
    <row r="99" spans="1:10" ht="45">
      <c r="A99" s="170" t="s">
        <v>174</v>
      </c>
      <c r="B99" s="167" t="s">
        <v>67</v>
      </c>
      <c r="C99" s="167" t="s">
        <v>173</v>
      </c>
      <c r="D99" s="14" t="s">
        <v>29</v>
      </c>
      <c r="E99" s="64"/>
      <c r="F99" s="39">
        <f>F100</f>
        <v>138.4</v>
      </c>
      <c r="G99" s="39"/>
      <c r="H99" s="39"/>
      <c r="I99" s="39">
        <f>I100</f>
        <v>138.4</v>
      </c>
      <c r="J99" s="77"/>
    </row>
    <row r="100" spans="1:10" ht="37.5" customHeight="1">
      <c r="A100" s="171"/>
      <c r="B100" s="169"/>
      <c r="C100" s="169"/>
      <c r="D100" s="95"/>
      <c r="E100" s="64">
        <v>1003</v>
      </c>
      <c r="F100" s="40">
        <v>138.4</v>
      </c>
      <c r="G100" s="39"/>
      <c r="H100" s="39"/>
      <c r="I100" s="40">
        <v>138.4</v>
      </c>
      <c r="J100" s="77"/>
    </row>
    <row r="101" spans="1:10" ht="45">
      <c r="A101" s="167" t="s">
        <v>68</v>
      </c>
      <c r="B101" s="167" t="s">
        <v>130</v>
      </c>
      <c r="C101" s="167" t="s">
        <v>175</v>
      </c>
      <c r="D101" s="14" t="s">
        <v>29</v>
      </c>
      <c r="E101" s="64"/>
      <c r="F101" s="39">
        <f>SUM(G101:J101)</f>
        <v>13334.76</v>
      </c>
      <c r="G101" s="77">
        <f t="shared" ref="G101:I101" si="3">G103</f>
        <v>932.98</v>
      </c>
      <c r="H101" s="77">
        <f t="shared" si="3"/>
        <v>2334.33</v>
      </c>
      <c r="I101" s="77">
        <f t="shared" si="3"/>
        <v>1000</v>
      </c>
      <c r="J101" s="77">
        <f>J103</f>
        <v>9067.4500000000007</v>
      </c>
    </row>
    <row r="102" spans="1:10" ht="15.75">
      <c r="A102" s="168"/>
      <c r="B102" s="168"/>
      <c r="C102" s="168"/>
      <c r="D102" s="167" t="s">
        <v>207</v>
      </c>
      <c r="E102" s="38" t="s">
        <v>9</v>
      </c>
      <c r="F102" s="45"/>
      <c r="G102" s="45"/>
      <c r="H102" s="45"/>
      <c r="I102" s="45"/>
      <c r="J102" s="79"/>
    </row>
    <row r="103" spans="1:10" ht="122.25" customHeight="1">
      <c r="A103" s="168"/>
      <c r="B103" s="168"/>
      <c r="C103" s="168"/>
      <c r="D103" s="169"/>
      <c r="E103" s="64">
        <v>1004</v>
      </c>
      <c r="F103" s="40">
        <f>SUM(G103:J103)</f>
        <v>13334.76</v>
      </c>
      <c r="G103" s="40">
        <v>932.98</v>
      </c>
      <c r="H103" s="40">
        <v>2334.33</v>
      </c>
      <c r="I103" s="40">
        <f>SUM(I105)</f>
        <v>1000</v>
      </c>
      <c r="J103" s="76">
        <f>SUM(J105)</f>
        <v>9067.4500000000007</v>
      </c>
    </row>
    <row r="104" spans="1:10" ht="45">
      <c r="A104" s="170" t="s">
        <v>118</v>
      </c>
      <c r="B104" s="167" t="s">
        <v>71</v>
      </c>
      <c r="C104" s="167" t="s">
        <v>175</v>
      </c>
      <c r="D104" s="14" t="s">
        <v>29</v>
      </c>
      <c r="E104" s="64"/>
      <c r="F104" s="39">
        <f>SUM(G104:J104)</f>
        <v>13334.76</v>
      </c>
      <c r="G104" s="77">
        <f t="shared" ref="G104:I104" si="4">G105</f>
        <v>932.98</v>
      </c>
      <c r="H104" s="77">
        <f t="shared" si="4"/>
        <v>2334.33</v>
      </c>
      <c r="I104" s="77">
        <f t="shared" si="4"/>
        <v>1000</v>
      </c>
      <c r="J104" s="77">
        <f>J105</f>
        <v>9067.4500000000007</v>
      </c>
    </row>
    <row r="105" spans="1:10" ht="71.25" customHeight="1">
      <c r="A105" s="172"/>
      <c r="B105" s="168"/>
      <c r="C105" s="168"/>
      <c r="D105" s="95"/>
      <c r="E105" s="64">
        <v>1004</v>
      </c>
      <c r="F105" s="40">
        <f>SUM(G105:J105)</f>
        <v>13334.76</v>
      </c>
      <c r="G105" s="40">
        <v>932.98</v>
      </c>
      <c r="H105" s="40">
        <v>2334.33</v>
      </c>
      <c r="I105" s="40">
        <v>1000</v>
      </c>
      <c r="J105" s="72">
        <v>9067.4500000000007</v>
      </c>
    </row>
    <row r="106" spans="1:10" ht="45">
      <c r="A106" s="167" t="s">
        <v>72</v>
      </c>
      <c r="B106" s="167" t="s">
        <v>176</v>
      </c>
      <c r="C106" s="167" t="s">
        <v>220</v>
      </c>
      <c r="D106" s="14" t="s">
        <v>29</v>
      </c>
      <c r="E106" s="64"/>
      <c r="F106" s="39">
        <f>F107</f>
        <v>1632.4</v>
      </c>
      <c r="G106" s="39"/>
      <c r="H106" s="39"/>
      <c r="I106" s="39">
        <f>I107</f>
        <v>631</v>
      </c>
      <c r="J106" s="77"/>
    </row>
    <row r="107" spans="1:10" ht="212.25" customHeight="1">
      <c r="A107" s="168"/>
      <c r="B107" s="168"/>
      <c r="C107" s="168"/>
      <c r="D107" s="93"/>
      <c r="E107" s="44">
        <v>1006</v>
      </c>
      <c r="F107" s="40">
        <f>H107+I107</f>
        <v>1632.4</v>
      </c>
      <c r="G107" s="40"/>
      <c r="H107" s="40">
        <f>H109</f>
        <v>1001.4</v>
      </c>
      <c r="I107" s="40">
        <f>I109+I117+I120</f>
        <v>631</v>
      </c>
      <c r="J107" s="77"/>
    </row>
    <row r="108" spans="1:10" ht="45">
      <c r="A108" s="170" t="s">
        <v>177</v>
      </c>
      <c r="B108" s="145" t="s">
        <v>221</v>
      </c>
      <c r="C108" s="145" t="s">
        <v>178</v>
      </c>
      <c r="D108" s="66" t="s">
        <v>29</v>
      </c>
      <c r="E108" s="66"/>
      <c r="F108" s="39">
        <f>F109</f>
        <v>1628.4</v>
      </c>
      <c r="G108" s="39"/>
      <c r="H108" s="39"/>
      <c r="I108" s="39"/>
      <c r="J108" s="77"/>
    </row>
    <row r="109" spans="1:10" ht="392.25" customHeight="1">
      <c r="A109" s="172"/>
      <c r="B109" s="145"/>
      <c r="C109" s="145"/>
      <c r="D109" s="94" t="s">
        <v>207</v>
      </c>
      <c r="E109" s="44">
        <v>1006</v>
      </c>
      <c r="F109" s="40">
        <f>H109+I109</f>
        <v>1628.4</v>
      </c>
      <c r="G109" s="40"/>
      <c r="H109" s="40">
        <v>1001.4</v>
      </c>
      <c r="I109" s="40">
        <v>627</v>
      </c>
      <c r="J109" s="72"/>
    </row>
    <row r="110" spans="1:10" ht="45">
      <c r="A110" s="145" t="s">
        <v>179</v>
      </c>
      <c r="B110" s="167" t="s">
        <v>81</v>
      </c>
      <c r="C110" s="167" t="s">
        <v>222</v>
      </c>
      <c r="D110" s="66" t="s">
        <v>29</v>
      </c>
      <c r="E110" s="64"/>
      <c r="F110" s="39"/>
      <c r="G110" s="39"/>
      <c r="H110" s="39"/>
      <c r="I110" s="39"/>
      <c r="J110" s="77"/>
    </row>
    <row r="111" spans="1:10" ht="15.75">
      <c r="A111" s="145"/>
      <c r="B111" s="168"/>
      <c r="C111" s="168"/>
      <c r="D111" s="167" t="s">
        <v>207</v>
      </c>
      <c r="E111" s="66"/>
      <c r="F111" s="39">
        <f>SUM(F112)</f>
        <v>0</v>
      </c>
      <c r="G111" s="39"/>
      <c r="H111" s="39"/>
      <c r="I111" s="39"/>
      <c r="J111" s="77"/>
    </row>
    <row r="112" spans="1:10" ht="15.75">
      <c r="A112" s="145"/>
      <c r="B112" s="168"/>
      <c r="C112" s="168"/>
      <c r="D112" s="168"/>
      <c r="E112" s="9" t="s">
        <v>9</v>
      </c>
      <c r="F112" s="39">
        <v>0</v>
      </c>
      <c r="G112" s="39"/>
      <c r="H112" s="39"/>
      <c r="I112" s="39">
        <v>0</v>
      </c>
      <c r="J112" s="77"/>
    </row>
    <row r="113" spans="1:10" ht="73.5" customHeight="1">
      <c r="A113" s="145"/>
      <c r="B113" s="168"/>
      <c r="C113" s="168"/>
      <c r="D113" s="169"/>
      <c r="E113" s="9"/>
      <c r="F113" s="39"/>
      <c r="G113" s="39"/>
      <c r="H113" s="39"/>
      <c r="I113" s="39"/>
      <c r="J113" s="77"/>
    </row>
    <row r="114" spans="1:10" ht="48.75" customHeight="1">
      <c r="A114" s="161" t="s">
        <v>181</v>
      </c>
      <c r="B114" s="146" t="s">
        <v>101</v>
      </c>
      <c r="C114" s="146" t="s">
        <v>222</v>
      </c>
      <c r="D114" s="107" t="s">
        <v>29</v>
      </c>
      <c r="E114" s="66"/>
      <c r="F114" s="53"/>
      <c r="G114" s="53"/>
      <c r="H114" s="53"/>
      <c r="I114" s="53"/>
      <c r="J114" s="77"/>
    </row>
    <row r="115" spans="1:10" ht="15.75">
      <c r="A115" s="161"/>
      <c r="B115" s="147"/>
      <c r="C115" s="147"/>
      <c r="D115" s="146" t="s">
        <v>207</v>
      </c>
      <c r="E115" s="35"/>
      <c r="F115" s="53"/>
      <c r="G115" s="53"/>
      <c r="H115" s="53"/>
      <c r="I115" s="53"/>
      <c r="J115" s="77"/>
    </row>
    <row r="116" spans="1:10" ht="195.75" customHeight="1">
      <c r="A116" s="161"/>
      <c r="B116" s="147"/>
      <c r="C116" s="147"/>
      <c r="D116" s="148"/>
      <c r="E116" s="51">
        <v>1006</v>
      </c>
      <c r="F116" s="52">
        <f>SUM(G116:J116)</f>
        <v>4</v>
      </c>
      <c r="G116" s="53"/>
      <c r="H116" s="53"/>
      <c r="I116" s="52">
        <f>I117+I120</f>
        <v>4</v>
      </c>
      <c r="J116" s="77"/>
    </row>
    <row r="117" spans="1:10" ht="45">
      <c r="A117" s="142" t="s">
        <v>131</v>
      </c>
      <c r="B117" s="146" t="s">
        <v>132</v>
      </c>
      <c r="C117" s="146" t="s">
        <v>223</v>
      </c>
      <c r="D117" s="35" t="s">
        <v>29</v>
      </c>
      <c r="E117" s="8"/>
      <c r="F117" s="53">
        <f>SUM(G117:J117)</f>
        <v>2</v>
      </c>
      <c r="G117" s="53"/>
      <c r="H117" s="53"/>
      <c r="I117" s="53">
        <f>I119</f>
        <v>2</v>
      </c>
      <c r="J117" s="77"/>
    </row>
    <row r="118" spans="1:10" ht="15.75">
      <c r="A118" s="143"/>
      <c r="B118" s="147"/>
      <c r="C118" s="147"/>
      <c r="D118" s="146" t="s">
        <v>207</v>
      </c>
      <c r="E118" s="35"/>
      <c r="F118" s="53"/>
      <c r="G118" s="53"/>
      <c r="H118" s="53"/>
      <c r="I118" s="53"/>
      <c r="J118" s="77"/>
    </row>
    <row r="119" spans="1:10" ht="91.5" customHeight="1">
      <c r="A119" s="143"/>
      <c r="B119" s="147"/>
      <c r="C119" s="147"/>
      <c r="D119" s="148"/>
      <c r="E119" s="51">
        <v>1006</v>
      </c>
      <c r="F119" s="52">
        <v>2</v>
      </c>
      <c r="G119" s="53"/>
      <c r="H119" s="53"/>
      <c r="I119" s="52">
        <v>2</v>
      </c>
      <c r="J119" s="77"/>
    </row>
    <row r="120" spans="1:10" ht="45">
      <c r="A120" s="161" t="s">
        <v>133</v>
      </c>
      <c r="B120" s="146" t="s">
        <v>182</v>
      </c>
      <c r="C120" s="146" t="s">
        <v>180</v>
      </c>
      <c r="D120" s="35" t="s">
        <v>29</v>
      </c>
      <c r="E120" s="8"/>
      <c r="F120" s="53">
        <f>SUM(G120:J120)</f>
        <v>2</v>
      </c>
      <c r="G120" s="53"/>
      <c r="H120" s="53"/>
      <c r="I120" s="53">
        <f>I121</f>
        <v>2</v>
      </c>
      <c r="J120" s="77"/>
    </row>
    <row r="121" spans="1:10" ht="78.75" customHeight="1">
      <c r="A121" s="161"/>
      <c r="B121" s="147"/>
      <c r="C121" s="147"/>
      <c r="D121" s="92"/>
      <c r="E121" s="51">
        <v>1006</v>
      </c>
      <c r="F121" s="52">
        <v>2</v>
      </c>
      <c r="G121" s="53"/>
      <c r="H121" s="53"/>
      <c r="I121" s="52">
        <v>2</v>
      </c>
      <c r="J121" s="77"/>
    </row>
    <row r="122" spans="1:10" ht="45">
      <c r="A122" s="146" t="s">
        <v>134</v>
      </c>
      <c r="B122" s="146" t="s">
        <v>224</v>
      </c>
      <c r="C122" s="146" t="s">
        <v>222</v>
      </c>
      <c r="D122" s="35" t="s">
        <v>29</v>
      </c>
      <c r="E122" s="8"/>
      <c r="F122" s="53"/>
      <c r="G122" s="53"/>
      <c r="H122" s="53"/>
      <c r="I122" s="53"/>
      <c r="J122" s="77"/>
    </row>
    <row r="123" spans="1:10" ht="15.75">
      <c r="A123" s="147"/>
      <c r="B123" s="147"/>
      <c r="C123" s="147"/>
      <c r="D123" s="146" t="s">
        <v>207</v>
      </c>
      <c r="E123" s="8" t="s">
        <v>9</v>
      </c>
      <c r="F123" s="53">
        <f>SUM(F124)</f>
        <v>0</v>
      </c>
      <c r="G123" s="53"/>
      <c r="H123" s="53"/>
      <c r="I123" s="53"/>
      <c r="J123" s="77"/>
    </row>
    <row r="124" spans="1:10" ht="77.25" customHeight="1">
      <c r="A124" s="148"/>
      <c r="B124" s="148"/>
      <c r="C124" s="148"/>
      <c r="D124" s="148"/>
      <c r="E124" s="51">
        <v>1006</v>
      </c>
      <c r="F124" s="52">
        <v>0</v>
      </c>
      <c r="G124" s="53"/>
      <c r="H124" s="53"/>
      <c r="I124" s="52">
        <v>0</v>
      </c>
      <c r="J124" s="77"/>
    </row>
    <row r="125" spans="1:10" ht="45">
      <c r="A125" s="142" t="s">
        <v>183</v>
      </c>
      <c r="B125" s="146" t="s">
        <v>102</v>
      </c>
      <c r="C125" s="146" t="s">
        <v>184</v>
      </c>
      <c r="D125" s="35" t="s">
        <v>29</v>
      </c>
      <c r="E125" s="8"/>
      <c r="F125" s="53"/>
      <c r="G125" s="53"/>
      <c r="H125" s="53"/>
      <c r="I125" s="53"/>
      <c r="J125" s="77"/>
    </row>
    <row r="126" spans="1:10" ht="15.75">
      <c r="A126" s="143"/>
      <c r="B126" s="147"/>
      <c r="C126" s="147"/>
      <c r="D126" s="146" t="s">
        <v>207</v>
      </c>
      <c r="E126" s="8" t="s">
        <v>9</v>
      </c>
      <c r="F126" s="39">
        <v>0</v>
      </c>
      <c r="G126" s="53"/>
      <c r="H126" s="53"/>
      <c r="I126" s="53"/>
      <c r="J126" s="77"/>
    </row>
    <row r="127" spans="1:10" ht="404.25" customHeight="1">
      <c r="A127" s="144"/>
      <c r="B127" s="148"/>
      <c r="C127" s="148"/>
      <c r="D127" s="148"/>
      <c r="E127" s="65"/>
      <c r="F127" s="53"/>
      <c r="G127" s="53"/>
      <c r="H127" s="53"/>
      <c r="I127" s="53"/>
      <c r="J127" s="77"/>
    </row>
    <row r="128" spans="1:10" ht="45">
      <c r="A128" s="161" t="s">
        <v>136</v>
      </c>
      <c r="B128" s="146" t="s">
        <v>135</v>
      </c>
      <c r="C128" s="146" t="s">
        <v>184</v>
      </c>
      <c r="D128" s="35" t="s">
        <v>29</v>
      </c>
      <c r="E128" s="35"/>
      <c r="F128" s="53"/>
      <c r="G128" s="53"/>
      <c r="H128" s="53"/>
      <c r="I128" s="53"/>
      <c r="J128" s="77"/>
    </row>
    <row r="129" spans="1:10" ht="15.75">
      <c r="A129" s="161"/>
      <c r="B129" s="147"/>
      <c r="C129" s="147"/>
      <c r="D129" s="146" t="s">
        <v>207</v>
      </c>
      <c r="E129" s="8" t="s">
        <v>9</v>
      </c>
      <c r="F129" s="39">
        <v>0</v>
      </c>
      <c r="G129" s="53"/>
      <c r="H129" s="53"/>
      <c r="I129" s="53"/>
      <c r="J129" s="77"/>
    </row>
    <row r="130" spans="1:10" ht="15.75">
      <c r="A130" s="161"/>
      <c r="B130" s="147"/>
      <c r="C130" s="147"/>
      <c r="D130" s="147"/>
      <c r="E130" s="8"/>
      <c r="F130" s="53"/>
      <c r="G130" s="53"/>
      <c r="H130" s="53"/>
      <c r="I130" s="53"/>
      <c r="J130" s="77"/>
    </row>
    <row r="131" spans="1:10" ht="409.6" customHeight="1">
      <c r="A131" s="161"/>
      <c r="B131" s="148"/>
      <c r="C131" s="148"/>
      <c r="D131" s="148"/>
      <c r="E131" s="8"/>
      <c r="F131" s="53"/>
      <c r="G131" s="53"/>
      <c r="H131" s="53"/>
      <c r="I131" s="53"/>
      <c r="J131" s="77"/>
    </row>
    <row r="132" spans="1:10" ht="45">
      <c r="A132" s="142" t="s">
        <v>137</v>
      </c>
      <c r="B132" s="146" t="s">
        <v>225</v>
      </c>
      <c r="C132" s="146" t="s">
        <v>184</v>
      </c>
      <c r="D132" s="35" t="s">
        <v>29</v>
      </c>
      <c r="E132" s="8"/>
      <c r="F132" s="53"/>
      <c r="G132" s="53"/>
      <c r="H132" s="53"/>
      <c r="I132" s="53"/>
      <c r="J132" s="77"/>
    </row>
    <row r="133" spans="1:10" ht="15.75">
      <c r="A133" s="143"/>
      <c r="B133" s="147"/>
      <c r="C133" s="147"/>
      <c r="D133" s="147" t="s">
        <v>207</v>
      </c>
      <c r="E133" s="8" t="s">
        <v>9</v>
      </c>
      <c r="F133" s="39">
        <v>0</v>
      </c>
      <c r="G133" s="53"/>
      <c r="H133" s="53"/>
      <c r="I133" s="53"/>
      <c r="J133" s="77"/>
    </row>
    <row r="134" spans="1:10" ht="409.6" customHeight="1">
      <c r="A134" s="143"/>
      <c r="B134" s="148"/>
      <c r="C134" s="147"/>
      <c r="D134" s="148"/>
      <c r="E134" s="65"/>
      <c r="F134" s="53"/>
      <c r="G134" s="53"/>
      <c r="H134" s="53"/>
      <c r="I134" s="53"/>
      <c r="J134" s="77"/>
    </row>
    <row r="135" spans="1:10" ht="45">
      <c r="A135" s="142" t="s">
        <v>185</v>
      </c>
      <c r="B135" s="146" t="s">
        <v>206</v>
      </c>
      <c r="C135" s="146" t="s">
        <v>226</v>
      </c>
      <c r="D135" s="35" t="s">
        <v>29</v>
      </c>
      <c r="E135" s="8"/>
      <c r="F135" s="53"/>
      <c r="G135" s="53"/>
      <c r="H135" s="53"/>
      <c r="I135" s="53"/>
      <c r="J135" s="77"/>
    </row>
    <row r="136" spans="1:10" ht="15.75">
      <c r="A136" s="143"/>
      <c r="B136" s="147"/>
      <c r="C136" s="147"/>
      <c r="D136" s="147" t="s">
        <v>207</v>
      </c>
      <c r="E136" s="8" t="s">
        <v>9</v>
      </c>
      <c r="F136" s="39">
        <v>0</v>
      </c>
      <c r="G136" s="53"/>
      <c r="H136" s="53"/>
      <c r="I136" s="53"/>
      <c r="J136" s="77"/>
    </row>
    <row r="137" spans="1:10" ht="15.75">
      <c r="A137" s="143"/>
      <c r="B137" s="147"/>
      <c r="C137" s="147"/>
      <c r="D137" s="147"/>
      <c r="E137" s="65"/>
      <c r="F137" s="53"/>
      <c r="G137" s="53"/>
      <c r="H137" s="53"/>
      <c r="I137" s="53"/>
      <c r="J137" s="77"/>
    </row>
    <row r="138" spans="1:10" ht="45">
      <c r="A138" s="146" t="s">
        <v>186</v>
      </c>
      <c r="B138" s="146" t="s">
        <v>138</v>
      </c>
      <c r="C138" s="146" t="s">
        <v>226</v>
      </c>
      <c r="D138" s="35" t="s">
        <v>29</v>
      </c>
      <c r="E138" s="8"/>
      <c r="F138" s="53"/>
      <c r="G138" s="53"/>
      <c r="H138" s="53"/>
      <c r="I138" s="53"/>
      <c r="J138" s="77"/>
    </row>
    <row r="139" spans="1:10" ht="15.75">
      <c r="A139" s="147"/>
      <c r="B139" s="147"/>
      <c r="C139" s="147"/>
      <c r="D139" s="146" t="s">
        <v>207</v>
      </c>
      <c r="E139" s="8" t="s">
        <v>9</v>
      </c>
      <c r="F139" s="39">
        <v>0</v>
      </c>
      <c r="G139" s="53"/>
      <c r="H139" s="53"/>
      <c r="I139" s="53"/>
      <c r="J139" s="77"/>
    </row>
    <row r="140" spans="1:10" ht="200.25" customHeight="1">
      <c r="A140" s="148"/>
      <c r="B140" s="148"/>
      <c r="C140" s="148"/>
      <c r="D140" s="148"/>
      <c r="E140" s="65"/>
      <c r="F140" s="53"/>
      <c r="G140" s="53"/>
      <c r="H140" s="53"/>
      <c r="I140" s="53"/>
      <c r="J140" s="77"/>
    </row>
    <row r="141" spans="1:10" ht="45">
      <c r="A141" s="161" t="s">
        <v>139</v>
      </c>
      <c r="B141" s="146" t="s">
        <v>140</v>
      </c>
      <c r="C141" s="146" t="s">
        <v>226</v>
      </c>
      <c r="D141" s="35" t="s">
        <v>29</v>
      </c>
      <c r="E141" s="65"/>
      <c r="F141" s="53"/>
      <c r="G141" s="53"/>
      <c r="H141" s="53"/>
      <c r="I141" s="53"/>
      <c r="J141" s="77"/>
    </row>
    <row r="142" spans="1:10" ht="15.75">
      <c r="A142" s="161"/>
      <c r="B142" s="147"/>
      <c r="C142" s="147"/>
      <c r="D142" s="147" t="s">
        <v>207</v>
      </c>
      <c r="E142" s="8" t="s">
        <v>9</v>
      </c>
      <c r="F142" s="39">
        <v>0</v>
      </c>
      <c r="G142" s="53"/>
      <c r="H142" s="53"/>
      <c r="I142" s="53"/>
      <c r="J142" s="77"/>
    </row>
    <row r="143" spans="1:10" ht="136.5" customHeight="1">
      <c r="A143" s="161"/>
      <c r="B143" s="147"/>
      <c r="C143" s="147"/>
      <c r="D143" s="148"/>
      <c r="E143" s="65"/>
      <c r="F143" s="53"/>
      <c r="G143" s="53"/>
      <c r="H143" s="53"/>
      <c r="I143" s="53"/>
      <c r="J143" s="77"/>
    </row>
    <row r="144" spans="1:10" ht="45">
      <c r="A144" s="146" t="s">
        <v>141</v>
      </c>
      <c r="B144" s="146" t="s">
        <v>142</v>
      </c>
      <c r="C144" s="146" t="s">
        <v>227</v>
      </c>
      <c r="D144" s="35" t="s">
        <v>29</v>
      </c>
      <c r="E144" s="65"/>
      <c r="F144" s="53"/>
      <c r="G144" s="53"/>
      <c r="H144" s="53"/>
      <c r="I144" s="53"/>
      <c r="J144" s="77"/>
    </row>
    <row r="145" spans="1:10" ht="15.75">
      <c r="A145" s="147"/>
      <c r="B145" s="147"/>
      <c r="C145" s="147"/>
      <c r="D145" s="146" t="s">
        <v>207</v>
      </c>
      <c r="E145" s="8" t="s">
        <v>9</v>
      </c>
      <c r="F145" s="39">
        <v>0</v>
      </c>
      <c r="G145" s="53"/>
      <c r="H145" s="53"/>
      <c r="I145" s="53"/>
      <c r="J145" s="77"/>
    </row>
    <row r="146" spans="1:10" ht="330" customHeight="1">
      <c r="A146" s="148"/>
      <c r="B146" s="148"/>
      <c r="C146" s="148"/>
      <c r="D146" s="148"/>
      <c r="E146" s="65"/>
      <c r="F146" s="53"/>
      <c r="G146" s="53"/>
      <c r="H146" s="53"/>
      <c r="I146" s="53"/>
      <c r="J146" s="77"/>
    </row>
    <row r="147" spans="1:10" ht="45">
      <c r="A147" s="142" t="s">
        <v>187</v>
      </c>
      <c r="B147" s="146" t="s">
        <v>84</v>
      </c>
      <c r="C147" s="146" t="s">
        <v>188</v>
      </c>
      <c r="D147" s="35" t="s">
        <v>29</v>
      </c>
      <c r="E147" s="65"/>
      <c r="F147" s="53"/>
      <c r="G147" s="53"/>
      <c r="H147" s="53"/>
      <c r="I147" s="53"/>
      <c r="J147" s="77"/>
    </row>
    <row r="148" spans="1:10" ht="15.75">
      <c r="A148" s="143"/>
      <c r="B148" s="147"/>
      <c r="C148" s="147"/>
      <c r="D148" s="146" t="s">
        <v>207</v>
      </c>
      <c r="E148" s="8" t="s">
        <v>9</v>
      </c>
      <c r="F148" s="39">
        <v>0</v>
      </c>
      <c r="G148" s="53"/>
      <c r="H148" s="53"/>
      <c r="I148" s="53"/>
      <c r="J148" s="77"/>
    </row>
    <row r="149" spans="1:10" ht="172.5" customHeight="1">
      <c r="A149" s="144"/>
      <c r="B149" s="148"/>
      <c r="C149" s="148"/>
      <c r="D149" s="148"/>
      <c r="E149" s="65"/>
      <c r="F149" s="53"/>
      <c r="G149" s="53"/>
      <c r="H149" s="53"/>
      <c r="I149" s="53"/>
      <c r="J149" s="77"/>
    </row>
    <row r="150" spans="1:10" ht="45">
      <c r="A150" s="146" t="s">
        <v>143</v>
      </c>
      <c r="B150" s="146" t="s">
        <v>228</v>
      </c>
      <c r="C150" s="146" t="s">
        <v>188</v>
      </c>
      <c r="D150" s="35" t="s">
        <v>29</v>
      </c>
      <c r="E150" s="65"/>
      <c r="F150" s="53"/>
      <c r="G150" s="53"/>
      <c r="H150" s="53"/>
      <c r="I150" s="53"/>
      <c r="J150" s="77"/>
    </row>
    <row r="151" spans="1:10" ht="15.75">
      <c r="A151" s="147"/>
      <c r="B151" s="147"/>
      <c r="C151" s="147"/>
      <c r="D151" s="146" t="s">
        <v>207</v>
      </c>
      <c r="E151" s="8" t="s">
        <v>9</v>
      </c>
      <c r="F151" s="39">
        <v>0</v>
      </c>
      <c r="G151" s="53"/>
      <c r="H151" s="53"/>
      <c r="I151" s="53"/>
      <c r="J151" s="77"/>
    </row>
    <row r="152" spans="1:10" ht="242.25" customHeight="1">
      <c r="A152" s="148"/>
      <c r="B152" s="148"/>
      <c r="C152" s="148"/>
      <c r="D152" s="148"/>
      <c r="E152" s="65"/>
      <c r="F152" s="53"/>
      <c r="G152" s="53"/>
      <c r="H152" s="53"/>
      <c r="I152" s="53"/>
      <c r="J152" s="77"/>
    </row>
    <row r="153" spans="1:10" ht="45">
      <c r="A153" s="146" t="s">
        <v>144</v>
      </c>
      <c r="B153" s="146" t="s">
        <v>145</v>
      </c>
      <c r="C153" s="146" t="s">
        <v>188</v>
      </c>
      <c r="D153" s="35" t="s">
        <v>29</v>
      </c>
      <c r="E153" s="65"/>
      <c r="F153" s="53"/>
      <c r="G153" s="53"/>
      <c r="H153" s="53"/>
      <c r="I153" s="53"/>
      <c r="J153" s="77"/>
    </row>
    <row r="154" spans="1:10" ht="15.75">
      <c r="A154" s="147"/>
      <c r="B154" s="147"/>
      <c r="C154" s="147"/>
      <c r="D154" s="146" t="s">
        <v>207</v>
      </c>
      <c r="E154" s="8" t="s">
        <v>9</v>
      </c>
      <c r="F154" s="39">
        <v>0</v>
      </c>
      <c r="G154" s="53"/>
      <c r="H154" s="53"/>
      <c r="I154" s="53"/>
      <c r="J154" s="77"/>
    </row>
    <row r="155" spans="1:10" ht="170.25" customHeight="1">
      <c r="A155" s="148"/>
      <c r="B155" s="148"/>
      <c r="C155" s="148"/>
      <c r="D155" s="148"/>
      <c r="E155" s="65"/>
      <c r="F155" s="53"/>
      <c r="G155" s="53"/>
      <c r="H155" s="53"/>
      <c r="I155" s="53"/>
      <c r="J155" s="77"/>
    </row>
    <row r="156" spans="1:10" ht="45">
      <c r="A156" s="146" t="s">
        <v>189</v>
      </c>
      <c r="B156" s="146" t="s">
        <v>103</v>
      </c>
      <c r="C156" s="146" t="s">
        <v>190</v>
      </c>
      <c r="D156" s="35" t="s">
        <v>29</v>
      </c>
      <c r="E156" s="65"/>
      <c r="F156" s="53"/>
      <c r="G156" s="53"/>
      <c r="H156" s="53"/>
      <c r="I156" s="53"/>
      <c r="J156" s="77"/>
    </row>
    <row r="157" spans="1:10" ht="23.25" customHeight="1">
      <c r="A157" s="147"/>
      <c r="B157" s="147"/>
      <c r="C157" s="147"/>
      <c r="D157" s="146" t="s">
        <v>207</v>
      </c>
      <c r="E157" s="8" t="s">
        <v>9</v>
      </c>
      <c r="F157" s="39">
        <v>0</v>
      </c>
      <c r="G157" s="53"/>
      <c r="H157" s="53"/>
      <c r="I157" s="53"/>
      <c r="J157" s="77"/>
    </row>
    <row r="158" spans="1:10" ht="336.75" customHeight="1">
      <c r="A158" s="148"/>
      <c r="B158" s="148"/>
      <c r="C158" s="148"/>
      <c r="D158" s="148"/>
      <c r="E158" s="65"/>
      <c r="F158" s="53"/>
      <c r="G158" s="53"/>
      <c r="H158" s="116"/>
      <c r="I158" s="116"/>
      <c r="J158" s="77"/>
    </row>
    <row r="159" spans="1:10" ht="110.25" customHeight="1">
      <c r="A159" s="164" t="s">
        <v>236</v>
      </c>
      <c r="B159" s="164"/>
      <c r="C159" s="43"/>
      <c r="D159" s="43"/>
      <c r="E159" s="56"/>
      <c r="F159" s="115"/>
      <c r="G159" s="115"/>
      <c r="H159" s="166" t="s">
        <v>237</v>
      </c>
      <c r="I159" s="166"/>
      <c r="J159" s="81"/>
    </row>
    <row r="160" spans="1:10" ht="282" customHeight="1">
      <c r="A160" s="164"/>
      <c r="B160" s="164"/>
      <c r="C160" s="114"/>
      <c r="D160" s="114"/>
      <c r="E160" s="114"/>
      <c r="F160" s="114"/>
      <c r="G160" s="114"/>
      <c r="H160" s="165"/>
      <c r="I160" s="165"/>
      <c r="J160" s="81"/>
    </row>
    <row r="161" spans="1:10" ht="282" customHeight="1">
      <c r="A161" s="42"/>
      <c r="B161" s="43"/>
      <c r="C161" s="43"/>
      <c r="D161" s="20"/>
      <c r="E161" s="21"/>
      <c r="F161" s="80"/>
      <c r="G161" s="80"/>
      <c r="H161" s="80"/>
      <c r="I161" s="80"/>
      <c r="J161" s="81"/>
    </row>
    <row r="162" spans="1:10" ht="282" customHeight="1">
      <c r="A162" s="162" t="s">
        <v>198</v>
      </c>
      <c r="B162" s="162"/>
      <c r="C162" s="43"/>
      <c r="D162" s="20"/>
      <c r="E162" s="21"/>
      <c r="F162" s="80"/>
      <c r="G162" s="80"/>
      <c r="H162" s="80"/>
      <c r="I162" s="80"/>
      <c r="J162" s="81"/>
    </row>
    <row r="163" spans="1:10" ht="282" customHeight="1">
      <c r="A163" s="162"/>
      <c r="B163" s="162"/>
      <c r="C163" s="19"/>
      <c r="D163" s="20"/>
      <c r="E163" s="21"/>
      <c r="F163" s="80"/>
      <c r="G163" s="80"/>
      <c r="H163" s="80"/>
      <c r="I163" s="190" t="s">
        <v>197</v>
      </c>
      <c r="J163" s="191"/>
    </row>
    <row r="164" spans="1:10" ht="282" customHeight="1">
      <c r="E164" s="20"/>
    </row>
  </sheetData>
  <mergeCells count="206">
    <mergeCell ref="G1:K4"/>
    <mergeCell ref="A51:A53"/>
    <mergeCell ref="D21:D23"/>
    <mergeCell ref="D43:D44"/>
    <mergeCell ref="D129:D131"/>
    <mergeCell ref="A162:B163"/>
    <mergeCell ref="I163:J163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B125:B127"/>
    <mergeCell ref="A125:A127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D95:D96"/>
    <mergeCell ref="C94:C96"/>
    <mergeCell ref="B94:B96"/>
    <mergeCell ref="A94:A96"/>
    <mergeCell ref="C97:C98"/>
    <mergeCell ref="B97:B98"/>
    <mergeCell ref="A97:A98"/>
    <mergeCell ref="C104:C105"/>
    <mergeCell ref="B104:B105"/>
    <mergeCell ref="A104:A105"/>
    <mergeCell ref="A160:B160"/>
    <mergeCell ref="H160:I160"/>
    <mergeCell ref="A159:B159"/>
    <mergeCell ref="H159:I159"/>
    <mergeCell ref="B101:B103"/>
    <mergeCell ref="A101:A103"/>
    <mergeCell ref="C101:C103"/>
    <mergeCell ref="D102:D103"/>
    <mergeCell ref="C99:C100"/>
    <mergeCell ref="B99:B100"/>
    <mergeCell ref="A99:A100"/>
    <mergeCell ref="C106:C107"/>
    <mergeCell ref="B106:B107"/>
    <mergeCell ref="A106:A107"/>
    <mergeCell ref="C125:C127"/>
    <mergeCell ref="B108:B109"/>
    <mergeCell ref="C108:C109"/>
    <mergeCell ref="D126:D127"/>
    <mergeCell ref="A114:A116"/>
    <mergeCell ref="B114:B116"/>
    <mergeCell ref="C114:C116"/>
    <mergeCell ref="D115:D116"/>
    <mergeCell ref="A110:A113"/>
    <mergeCell ref="B110:B113"/>
  </mergeCells>
  <pageMargins left="0.51181102362204722" right="0.31496062992125984" top="0.35433070866141736" bottom="0.35433070866141736" header="0.31496062992125984" footer="0.31496062992125984"/>
  <pageSetup paperSize="9" scale="81" orientation="landscape" r:id="rId1"/>
  <rowBreaks count="5" manualBreakCount="5">
    <brk id="106" max="9" man="1"/>
    <brk id="110" max="9" man="1"/>
    <brk id="120" max="9" man="1"/>
    <brk id="134" max="9" man="1"/>
    <brk id="15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2021-12-20T11:50:05Z</dcterms:modified>
</cp:coreProperties>
</file>