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745" yWindow="0" windowWidth="17085" windowHeight="12450"/>
  </bookViews>
  <sheets>
    <sheet name="приложение" sheetId="1" r:id="rId1"/>
    <sheet name="Лист2" sheetId="2" r:id="rId2"/>
    <sheet name="Лист3" sheetId="3" r:id="rId3"/>
  </sheets>
  <definedNames>
    <definedName name="_xlnm.Print_Area" localSheetId="0">приложение!$A$1:$I$590</definedName>
  </definedNames>
  <calcPr calcId="124519"/>
</workbook>
</file>

<file path=xl/calcChain.xml><?xml version="1.0" encoding="utf-8"?>
<calcChain xmlns="http://schemas.openxmlformats.org/spreadsheetml/2006/main">
  <c r="G394" i="1"/>
  <c r="G415"/>
  <c r="F549"/>
  <c r="F559"/>
  <c r="F557" l="1"/>
  <c r="F537"/>
  <c r="F530"/>
  <c r="F521"/>
  <c r="F511"/>
  <c r="F110"/>
  <c r="F18"/>
  <c r="G18"/>
  <c r="H18"/>
  <c r="F304"/>
  <c r="F338" l="1"/>
  <c r="F263"/>
  <c r="F267"/>
  <c r="I248"/>
  <c r="F248"/>
  <c r="F464" l="1"/>
  <c r="H159"/>
  <c r="F159" s="1"/>
  <c r="I582"/>
  <c r="G582"/>
  <c r="I571"/>
  <c r="H571"/>
  <c r="G571"/>
  <c r="I559"/>
  <c r="H559"/>
  <c r="G559"/>
  <c r="F534"/>
  <c r="F533"/>
  <c r="F532"/>
  <c r="F531"/>
  <c r="F565"/>
  <c r="F551"/>
  <c r="F548"/>
  <c r="F547"/>
  <c r="F545"/>
  <c r="F544"/>
  <c r="F543"/>
  <c r="F541"/>
  <c r="F540"/>
  <c r="F538"/>
  <c r="F536"/>
  <c r="F554"/>
  <c r="F529"/>
  <c r="F527"/>
  <c r="F526"/>
  <c r="F524"/>
  <c r="F520"/>
  <c r="F519"/>
  <c r="F518"/>
  <c r="F517"/>
  <c r="F515"/>
  <c r="F514"/>
  <c r="F512"/>
  <c r="F509"/>
  <c r="F507"/>
  <c r="I479"/>
  <c r="I472"/>
  <c r="G472"/>
  <c r="I489"/>
  <c r="I494"/>
  <c r="G489"/>
  <c r="F481"/>
  <c r="F491"/>
  <c r="F494" s="1"/>
  <c r="F474"/>
  <c r="F465"/>
  <c r="F459"/>
  <c r="F456"/>
  <c r="F165"/>
  <c r="F164"/>
  <c r="I169"/>
  <c r="H169"/>
  <c r="G169"/>
  <c r="F166"/>
  <c r="F163"/>
  <c r="F155"/>
  <c r="F151"/>
  <c r="F146"/>
  <c r="I144"/>
  <c r="H144"/>
  <c r="G144"/>
  <c r="F143"/>
  <c r="F140"/>
  <c r="F139"/>
  <c r="F135"/>
  <c r="F131"/>
  <c r="G127"/>
  <c r="F581"/>
  <c r="F580"/>
  <c r="F579"/>
  <c r="F578"/>
  <c r="F577"/>
  <c r="F576"/>
  <c r="F575"/>
  <c r="F574"/>
  <c r="F573"/>
  <c r="F556"/>
  <c r="F567"/>
  <c r="F564"/>
  <c r="G504" l="1"/>
  <c r="I583"/>
  <c r="G170"/>
  <c r="I170"/>
  <c r="H583"/>
  <c r="F582"/>
  <c r="H170"/>
  <c r="G583"/>
  <c r="F546"/>
  <c r="F555"/>
  <c r="F478"/>
  <c r="F479" s="1"/>
  <c r="F471"/>
  <c r="I370"/>
  <c r="F369"/>
  <c r="F368"/>
  <c r="H370"/>
  <c r="I268"/>
  <c r="I290"/>
  <c r="F240"/>
  <c r="F234"/>
  <c r="F230"/>
  <c r="I225"/>
  <c r="F223"/>
  <c r="F220"/>
  <c r="F198"/>
  <c r="F138"/>
  <c r="F142"/>
  <c r="G109"/>
  <c r="F96"/>
  <c r="I94"/>
  <c r="G93"/>
  <c r="I91"/>
  <c r="I123" s="1"/>
  <c r="F77"/>
  <c r="F75"/>
  <c r="G74"/>
  <c r="F74" s="1"/>
  <c r="F73"/>
  <c r="F72"/>
  <c r="F67"/>
  <c r="F32"/>
  <c r="F25"/>
  <c r="F21"/>
  <c r="G225"/>
  <c r="F418"/>
  <c r="F408"/>
  <c r="H252"/>
  <c r="G252"/>
  <c r="F566"/>
  <c r="F568"/>
  <c r="F569"/>
  <c r="F570"/>
  <c r="F561"/>
  <c r="F562"/>
  <c r="F563"/>
  <c r="F552"/>
  <c r="F553"/>
  <c r="F535"/>
  <c r="F539"/>
  <c r="F542"/>
  <c r="F550"/>
  <c r="G503"/>
  <c r="H503"/>
  <c r="I503"/>
  <c r="G500"/>
  <c r="H500"/>
  <c r="I500"/>
  <c r="G497"/>
  <c r="H497"/>
  <c r="I497"/>
  <c r="G494"/>
  <c r="H494"/>
  <c r="H489"/>
  <c r="G479"/>
  <c r="H479"/>
  <c r="H472"/>
  <c r="H504" s="1"/>
  <c r="G451"/>
  <c r="H451"/>
  <c r="I451"/>
  <c r="G448"/>
  <c r="H448"/>
  <c r="I448"/>
  <c r="H445"/>
  <c r="I445"/>
  <c r="G445"/>
  <c r="G437"/>
  <c r="H437"/>
  <c r="I437"/>
  <c r="H434"/>
  <c r="I434"/>
  <c r="G434"/>
  <c r="F429"/>
  <c r="F430"/>
  <c r="F431"/>
  <c r="F432"/>
  <c r="F433"/>
  <c r="F436"/>
  <c r="F439"/>
  <c r="F440"/>
  <c r="F441"/>
  <c r="F442"/>
  <c r="F443"/>
  <c r="F444"/>
  <c r="F447"/>
  <c r="F450"/>
  <c r="F455"/>
  <c r="F483"/>
  <c r="F484"/>
  <c r="F485"/>
  <c r="F486"/>
  <c r="F487"/>
  <c r="F488"/>
  <c r="F496"/>
  <c r="F499"/>
  <c r="F502"/>
  <c r="F508"/>
  <c r="F510"/>
  <c r="F513"/>
  <c r="F516"/>
  <c r="F525"/>
  <c r="F528"/>
  <c r="I414"/>
  <c r="G414"/>
  <c r="H414"/>
  <c r="G406"/>
  <c r="H406"/>
  <c r="I406"/>
  <c r="G400"/>
  <c r="H400"/>
  <c r="I400"/>
  <c r="H394"/>
  <c r="I394"/>
  <c r="F410"/>
  <c r="F412"/>
  <c r="F413"/>
  <c r="F419"/>
  <c r="F420"/>
  <c r="F421"/>
  <c r="F422"/>
  <c r="F423"/>
  <c r="F424"/>
  <c r="F425"/>
  <c r="F426"/>
  <c r="F427"/>
  <c r="F428"/>
  <c r="H388"/>
  <c r="I388"/>
  <c r="G388"/>
  <c r="I504" l="1"/>
  <c r="F571"/>
  <c r="F489"/>
  <c r="I252"/>
  <c r="F252" s="1"/>
  <c r="F472"/>
  <c r="F445"/>
  <c r="F434"/>
  <c r="H415"/>
  <c r="F497"/>
  <c r="F503"/>
  <c r="I415"/>
  <c r="I452"/>
  <c r="F500"/>
  <c r="F451"/>
  <c r="F400"/>
  <c r="F406"/>
  <c r="F414"/>
  <c r="G452"/>
  <c r="H452"/>
  <c r="F437"/>
  <c r="F448"/>
  <c r="F388"/>
  <c r="F391"/>
  <c r="F392"/>
  <c r="F393"/>
  <c r="F396"/>
  <c r="F397"/>
  <c r="F398"/>
  <c r="F399"/>
  <c r="F402"/>
  <c r="F403"/>
  <c r="F404"/>
  <c r="F405"/>
  <c r="H375"/>
  <c r="I375"/>
  <c r="G370"/>
  <c r="G375" s="1"/>
  <c r="F378"/>
  <c r="F379"/>
  <c r="F380"/>
  <c r="F381"/>
  <c r="F382"/>
  <c r="F383"/>
  <c r="F384"/>
  <c r="F385"/>
  <c r="F386"/>
  <c r="F387"/>
  <c r="F390"/>
  <c r="F361"/>
  <c r="F362"/>
  <c r="F363"/>
  <c r="F364"/>
  <c r="F365"/>
  <c r="F366"/>
  <c r="F367"/>
  <c r="F372"/>
  <c r="F374"/>
  <c r="F345"/>
  <c r="F346"/>
  <c r="F347"/>
  <c r="F348"/>
  <c r="F349"/>
  <c r="F350"/>
  <c r="F351"/>
  <c r="F352"/>
  <c r="F353"/>
  <c r="F354"/>
  <c r="F355"/>
  <c r="F356"/>
  <c r="F357"/>
  <c r="F358"/>
  <c r="F359"/>
  <c r="G325"/>
  <c r="I325"/>
  <c r="F330"/>
  <c r="F331"/>
  <c r="F332"/>
  <c r="F333"/>
  <c r="F334"/>
  <c r="F335"/>
  <c r="F336"/>
  <c r="F337"/>
  <c r="F339"/>
  <c r="F340"/>
  <c r="F341"/>
  <c r="F342"/>
  <c r="F343"/>
  <c r="F344"/>
  <c r="H320"/>
  <c r="I320"/>
  <c r="G320"/>
  <c r="F316"/>
  <c r="F317"/>
  <c r="F318"/>
  <c r="F319"/>
  <c r="F322"/>
  <c r="F323"/>
  <c r="F324"/>
  <c r="F329"/>
  <c r="F310"/>
  <c r="F311"/>
  <c r="F312"/>
  <c r="F313"/>
  <c r="F314"/>
  <c r="F315"/>
  <c r="G293"/>
  <c r="H293"/>
  <c r="I293"/>
  <c r="F300"/>
  <c r="F301"/>
  <c r="F302"/>
  <c r="F305"/>
  <c r="F306"/>
  <c r="F307"/>
  <c r="F308"/>
  <c r="F309"/>
  <c r="H286"/>
  <c r="I286"/>
  <c r="G286"/>
  <c r="F278"/>
  <c r="G276"/>
  <c r="F276" s="1"/>
  <c r="F282"/>
  <c r="F283"/>
  <c r="F284"/>
  <c r="F285"/>
  <c r="F288"/>
  <c r="F289"/>
  <c r="F290"/>
  <c r="F291"/>
  <c r="F292"/>
  <c r="F295"/>
  <c r="F299"/>
  <c r="H268"/>
  <c r="H296" s="1"/>
  <c r="I296"/>
  <c r="G268"/>
  <c r="F259"/>
  <c r="F260"/>
  <c r="F261"/>
  <c r="F262"/>
  <c r="F258"/>
  <c r="F370" l="1"/>
  <c r="F375" s="1"/>
  <c r="F583"/>
  <c r="F320"/>
  <c r="G296"/>
  <c r="F293"/>
  <c r="H326"/>
  <c r="F504"/>
  <c r="F325"/>
  <c r="I326"/>
  <c r="F452"/>
  <c r="F286"/>
  <c r="G326"/>
  <c r="F394"/>
  <c r="F415" s="1"/>
  <c r="F264"/>
  <c r="F265"/>
  <c r="F266"/>
  <c r="F270"/>
  <c r="F271"/>
  <c r="F272"/>
  <c r="F273"/>
  <c r="F274"/>
  <c r="F275"/>
  <c r="F279"/>
  <c r="F280"/>
  <c r="F281"/>
  <c r="H246"/>
  <c r="H255" s="1"/>
  <c r="I246"/>
  <c r="I255" s="1"/>
  <c r="G246"/>
  <c r="G255" s="1"/>
  <c r="F245"/>
  <c r="F249"/>
  <c r="F250"/>
  <c r="F251"/>
  <c r="F254"/>
  <c r="H225"/>
  <c r="F228"/>
  <c r="F229"/>
  <c r="F231"/>
  <c r="F232"/>
  <c r="F238"/>
  <c r="F239"/>
  <c r="F242"/>
  <c r="F243"/>
  <c r="H192"/>
  <c r="H199" s="1"/>
  <c r="I192"/>
  <c r="I199" s="1"/>
  <c r="G192"/>
  <c r="G199" s="1"/>
  <c r="F184"/>
  <c r="F185"/>
  <c r="F186"/>
  <c r="F187"/>
  <c r="F188"/>
  <c r="F189"/>
  <c r="F190"/>
  <c r="F191"/>
  <c r="F194"/>
  <c r="F196"/>
  <c r="F177"/>
  <c r="F178"/>
  <c r="F180"/>
  <c r="F181"/>
  <c r="H123"/>
  <c r="H128" s="1"/>
  <c r="I128"/>
  <c r="G123"/>
  <c r="G128" s="1"/>
  <c r="F154"/>
  <c r="F157"/>
  <c r="F158"/>
  <c r="F160"/>
  <c r="F161"/>
  <c r="F162"/>
  <c r="F173"/>
  <c r="F174"/>
  <c r="F176"/>
  <c r="F118"/>
  <c r="F119"/>
  <c r="F120"/>
  <c r="F121"/>
  <c r="F122"/>
  <c r="F125"/>
  <c r="F127" s="1"/>
  <c r="F137"/>
  <c r="F144" s="1"/>
  <c r="F112"/>
  <c r="F113"/>
  <c r="F114"/>
  <c r="F115"/>
  <c r="F116"/>
  <c r="F117"/>
  <c r="F106"/>
  <c r="F107"/>
  <c r="F108"/>
  <c r="F109"/>
  <c r="F111"/>
  <c r="F100"/>
  <c r="F101"/>
  <c r="F102"/>
  <c r="F103"/>
  <c r="F104"/>
  <c r="F105"/>
  <c r="F93"/>
  <c r="F94"/>
  <c r="F95"/>
  <c r="F97"/>
  <c r="F98"/>
  <c r="F99"/>
  <c r="H83"/>
  <c r="H86" s="1"/>
  <c r="I83"/>
  <c r="I86" s="1"/>
  <c r="G83"/>
  <c r="G86" s="1"/>
  <c r="F78"/>
  <c r="F79"/>
  <c r="F80"/>
  <c r="F81"/>
  <c r="F82"/>
  <c r="F85"/>
  <c r="F89"/>
  <c r="F90"/>
  <c r="F91"/>
  <c r="F92"/>
  <c r="H68"/>
  <c r="I68"/>
  <c r="G68"/>
  <c r="H61"/>
  <c r="I61"/>
  <c r="G61"/>
  <c r="F58"/>
  <c r="F59"/>
  <c r="F60"/>
  <c r="F63"/>
  <c r="F64"/>
  <c r="F65"/>
  <c r="F66"/>
  <c r="F76"/>
  <c r="G55"/>
  <c r="H55"/>
  <c r="I55"/>
  <c r="G51"/>
  <c r="H51"/>
  <c r="I51"/>
  <c r="F50"/>
  <c r="F53"/>
  <c r="F54"/>
  <c r="F57"/>
  <c r="G40"/>
  <c r="H40"/>
  <c r="I40"/>
  <c r="F39"/>
  <c r="F42"/>
  <c r="F43"/>
  <c r="F44"/>
  <c r="F45"/>
  <c r="F46"/>
  <c r="F47"/>
  <c r="F48"/>
  <c r="F49"/>
  <c r="H35"/>
  <c r="I35"/>
  <c r="G35"/>
  <c r="F27"/>
  <c r="F28"/>
  <c r="F29"/>
  <c r="F30"/>
  <c r="F31"/>
  <c r="F33"/>
  <c r="F34"/>
  <c r="F37"/>
  <c r="F38"/>
  <c r="I18"/>
  <c r="F15"/>
  <c r="F16"/>
  <c r="F17"/>
  <c r="F22"/>
  <c r="F23"/>
  <c r="F24"/>
  <c r="F26"/>
  <c r="F169" l="1"/>
  <c r="F170" s="1"/>
  <c r="F199"/>
  <c r="F268"/>
  <c r="F296" s="1"/>
  <c r="F61"/>
  <c r="F128"/>
  <c r="F35"/>
  <c r="F40"/>
  <c r="F51"/>
  <c r="F55"/>
  <c r="F68"/>
  <c r="F123"/>
  <c r="F326"/>
  <c r="F192"/>
  <c r="F246"/>
  <c r="F255" s="1"/>
  <c r="F225"/>
  <c r="F83"/>
  <c r="F86" s="1"/>
  <c r="H69"/>
  <c r="H584" s="1"/>
  <c r="G69"/>
  <c r="G584" s="1"/>
  <c r="I69"/>
  <c r="I584" s="1"/>
  <c r="F218"/>
  <c r="F202"/>
  <c r="F216"/>
  <c r="F210"/>
  <c r="F204"/>
  <c r="F206"/>
  <c r="F211"/>
  <c r="F207"/>
  <c r="F212"/>
  <c r="F205"/>
  <c r="F213"/>
  <c r="F217"/>
  <c r="F219"/>
  <c r="F222"/>
  <c r="F203"/>
  <c r="F221"/>
  <c r="F215"/>
  <c r="F214"/>
  <c r="F208"/>
  <c r="F209"/>
  <c r="F69" l="1"/>
  <c r="F584" s="1"/>
</calcChain>
</file>

<file path=xl/sharedStrings.xml><?xml version="1.0" encoding="utf-8"?>
<sst xmlns="http://schemas.openxmlformats.org/spreadsheetml/2006/main" count="981" uniqueCount="768">
  <si>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</si>
  <si>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</si>
  <si>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</si>
  <si>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</si>
  <si>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</si>
  <si>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</si>
  <si>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</si>
  <si>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</si>
  <si>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</si>
  <si>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</si>
  <si>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</si>
  <si>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</si>
  <si>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</si>
  <si>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</si>
  <si>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</si>
  <si>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</si>
  <si>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</si>
  <si>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</si>
  <si>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</si>
  <si>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</si>
  <si>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</si>
  <si>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</si>
  <si>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</si>
  <si>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</si>
  <si>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</si>
  <si>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</si>
  <si>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</si>
  <si>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</si>
  <si>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</si>
  <si>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</si>
  <si>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</si>
  <si>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</si>
  <si>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</si>
  <si>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</si>
  <si>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</si>
  <si>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</si>
  <si>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</si>
  <si>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</si>
  <si>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</si>
  <si>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</si>
  <si>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</si>
  <si>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</si>
  <si>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</si>
  <si>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</si>
  <si>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</si>
  <si>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</si>
  <si>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</si>
  <si>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</si>
  <si>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</si>
  <si>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</si>
  <si>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</si>
  <si>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</si>
  <si>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</si>
  <si>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</si>
  <si>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</si>
  <si>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</si>
  <si>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</si>
  <si>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</si>
  <si>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</si>
  <si>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</si>
  <si>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Мезенцева</t>
  </si>
  <si>
    <t>ул. Школьная</t>
  </si>
  <si>
    <t>ул. Кольцова</t>
  </si>
  <si>
    <t>16</t>
  </si>
  <si>
    <t>17</t>
  </si>
  <si>
    <t>18</t>
  </si>
  <si>
    <t>19</t>
  </si>
  <si>
    <t>пос. им. Жданова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</si>
  <si>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</si>
  <si>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</si>
  <si>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</si>
  <si>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</si>
  <si>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</si>
  <si>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</si>
  <si>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</si>
  <si>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</si>
  <si>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</si>
  <si>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</si>
  <si>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</si>
  <si>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</si>
  <si>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</si>
  <si>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</si>
  <si>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</si>
  <si>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</si>
  <si>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Зелёная</t>
  </si>
  <si>
    <t>ул. Степная</t>
  </si>
  <si>
    <t>ул. Цветочная</t>
  </si>
  <si>
    <t>ул. Солнечная</t>
  </si>
  <si>
    <t>ул. Пятницкого</t>
  </si>
  <si>
    <t>пос. Заосерёдные Сады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</si>
  <si>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</si>
  <si>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</si>
  <si>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</si>
  <si>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</si>
  <si>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</si>
  <si>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</si>
  <si>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</si>
  <si>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ул. Братьев Плахиных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</si>
  <si>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</si>
  <si>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</si>
  <si>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</si>
  <si>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</si>
  <si>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</si>
  <si>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</si>
  <si>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</si>
  <si>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</si>
  <si>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 xml:space="preserve">20  233  804  ОП  МП -06 </t>
  </si>
  <si>
    <t xml:space="preserve">20  233  804  ОП  МП -07 </t>
  </si>
  <si>
    <t xml:space="preserve">20  233  804  ОП  МП -08 </t>
  </si>
  <si>
    <t>ул. Будённого</t>
  </si>
  <si>
    <t>ул. Советская</t>
  </si>
  <si>
    <t>ул. Коммунальная</t>
  </si>
  <si>
    <t>ул. Ленинская</t>
  </si>
  <si>
    <t>ул. 8 Марта</t>
  </si>
  <si>
    <t>ул. Роща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</si>
  <si>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</si>
  <si>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</si>
  <si>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</si>
  <si>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</si>
  <si>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</si>
  <si>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</si>
  <si>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</si>
  <si>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</si>
  <si>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</si>
  <si>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</si>
  <si>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</si>
  <si>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</si>
  <si>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</si>
  <si>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</si>
  <si>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</si>
  <si>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Большая</t>
  </si>
  <si>
    <t>ул. Саши Могильниченко</t>
  </si>
  <si>
    <t>ул. Колхозная</t>
  </si>
  <si>
    <t>ул. Свобода</t>
  </si>
  <si>
    <t xml:space="preserve">20  233  812  ОП  МП -09 </t>
  </si>
  <si>
    <t>ул. М.Горького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</si>
  <si>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</si>
  <si>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</si>
  <si>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</si>
  <si>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</si>
  <si>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</si>
  <si>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</si>
  <si>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</si>
  <si>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</si>
  <si>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</si>
  <si>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</si>
  <si>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ул. Мостовая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</si>
  <si>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</si>
  <si>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</si>
  <si>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</si>
  <si>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</si>
  <si>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</si>
  <si>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пер. Школьный</t>
  </si>
  <si>
    <t>ул. 2-ая Подлесная</t>
  </si>
  <si>
    <t>ул. Заречка</t>
  </si>
  <si>
    <t>ул. Почтовая</t>
  </si>
  <si>
    <t>ул. Пушкинская</t>
  </si>
  <si>
    <t>20  233  812  ОП  МП -22</t>
  </si>
  <si>
    <t>20  233  812  ОП  МП -23</t>
  </si>
  <si>
    <t>20  233  812  ОП  МП -24</t>
  </si>
  <si>
    <t>ул. Кирова</t>
  </si>
  <si>
    <t>ул. Куйбышева</t>
  </si>
  <si>
    <t>пл. 1 Мая</t>
  </si>
  <si>
    <t>20  233  812  ОП  МП -25</t>
  </si>
  <si>
    <t>ул. Кузнечная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</si>
  <si>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</si>
  <si>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</si>
  <si>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</si>
  <si>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</si>
  <si>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</si>
  <si>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</si>
  <si>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</si>
  <si>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Ремесленная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</si>
  <si>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</si>
  <si>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</si>
  <si>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</si>
  <si>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</si>
  <si>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</si>
  <si>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</si>
  <si>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</si>
  <si>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ул. Александра Петлякова</t>
  </si>
  <si>
    <t>ул. Берёзовка</t>
  </si>
  <si>
    <t>ул. 23 Декабря</t>
  </si>
  <si>
    <t>пос. Новенький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</si>
  <si>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</si>
  <si>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</si>
  <si>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</si>
  <si>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</si>
  <si>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</si>
  <si>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</si>
  <si>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</si>
  <si>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</si>
  <si>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</si>
  <si>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</si>
  <si>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</si>
  <si>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</si>
  <si>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</si>
  <si>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Царёвка</t>
  </si>
  <si>
    <t>с. Малая Казинка</t>
  </si>
  <si>
    <t>ул. Победы</t>
  </si>
  <si>
    <t>пос. Каменск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</si>
  <si>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</si>
  <si>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</si>
  <si>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</si>
  <si>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</si>
  <si>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Молодёжная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</si>
  <si>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</si>
  <si>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</si>
  <si>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</si>
  <si>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</si>
  <si>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</si>
  <si>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</si>
  <si>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</si>
  <si>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</si>
  <si>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</si>
  <si>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</si>
  <si>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</si>
  <si>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</si>
  <si>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50 лет Октября</t>
  </si>
  <si>
    <t>ул. Маршала Жукова</t>
  </si>
  <si>
    <t>ул. Шишкарёва</t>
  </si>
  <si>
    <t>ул. 30 лет Победы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</si>
  <si>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</si>
  <si>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</si>
  <si>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</si>
  <si>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</si>
  <si>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</si>
  <si>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</si>
  <si>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</si>
  <si>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</si>
  <si>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</si>
  <si>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</si>
  <si>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</si>
  <si>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</si>
  <si>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Полева</t>
  </si>
  <si>
    <t>ул. Тихая</t>
  </si>
  <si>
    <t>ул. Переулок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</si>
  <si>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</si>
  <si>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</si>
  <si>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</si>
  <si>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</si>
  <si>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</si>
  <si>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</si>
  <si>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</si>
  <si>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</si>
  <si>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</si>
  <si>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</si>
  <si>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</si>
  <si>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</si>
  <si>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</si>
  <si>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</si>
  <si>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</si>
  <si>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</si>
  <si>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</si>
  <si>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</si>
  <si>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</si>
  <si>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</si>
  <si>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</si>
  <si>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</si>
  <si>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</si>
  <si>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</si>
  <si>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</si>
  <si>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</si>
  <si>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</si>
  <si>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</si>
  <si>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ул. Ср. Садовая</t>
  </si>
  <si>
    <t>ул. Нижне-Садовая</t>
  </si>
  <si>
    <t>пер. 1 Мая</t>
  </si>
  <si>
    <t>пер. Кузнечный</t>
  </si>
  <si>
    <t>ул. 40 лет Октября</t>
  </si>
  <si>
    <t>ул. Подлесная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</si>
  <si>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</si>
  <si>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</si>
  <si>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</si>
  <si>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</si>
  <si>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</si>
  <si>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</si>
  <si>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</si>
  <si>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</si>
  <si>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</si>
  <si>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</si>
  <si>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</si>
  <si>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</si>
  <si>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</si>
  <si>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</si>
  <si>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</si>
  <si>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</si>
  <si>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</si>
  <si>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</si>
  <si>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</si>
  <si>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</si>
  <si>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</si>
  <si>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</si>
  <si>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</si>
  <si>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</si>
  <si>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</si>
  <si>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</si>
  <si>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Подлужная</t>
  </si>
  <si>
    <t>ул. Морозова</t>
  </si>
  <si>
    <t>ул. Карла Маркса</t>
  </si>
  <si>
    <t>с. Николаевка</t>
  </si>
  <si>
    <t>пос. Желдаковка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</si>
  <si>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</si>
  <si>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</si>
  <si>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</si>
  <si>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</si>
  <si>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</si>
  <si>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</si>
  <si>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</si>
  <si>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</si>
  <si>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</si>
  <si>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</si>
  <si>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</si>
  <si>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Юбилейная</t>
  </si>
  <si>
    <t>ул. Южная</t>
  </si>
  <si>
    <t>ул. Депутатскакя</t>
  </si>
  <si>
    <t>ул. Олейникова</t>
  </si>
  <si>
    <t>ул. Черёмушки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</si>
  <si>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</si>
  <si>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</si>
  <si>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</si>
  <si>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</si>
  <si>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</si>
  <si>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</si>
  <si>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</si>
  <si>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</si>
  <si>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</si>
  <si>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</si>
  <si>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</si>
  <si>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</si>
  <si>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</si>
  <si>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</si>
  <si>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</si>
  <si>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</si>
  <si>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</si>
  <si>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</si>
  <si>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</si>
  <si>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</si>
  <si>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</si>
  <si>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</si>
  <si>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</si>
  <si>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>ул. Новосёлов</t>
  </si>
  <si>
    <t>ул. 1-ая Ливенская</t>
  </si>
  <si>
    <t>ул. 2-ая Ливенская</t>
  </si>
  <si>
    <t>ул. Пирогова</t>
  </si>
  <si>
    <t>х. Сухое данило</t>
  </si>
  <si>
    <t>ул. Сухое Данило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</si>
  <si>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</si>
  <si>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</si>
  <si>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</si>
  <si>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</si>
  <si>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</si>
  <si>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</si>
  <si>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</si>
  <si>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</si>
  <si>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</si>
  <si>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</si>
  <si>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</si>
  <si>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Кленская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</si>
  <si>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</si>
  <si>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</si>
  <si>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</si>
  <si>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</si>
  <si>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</si>
  <si>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</si>
  <si>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</si>
  <si>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</si>
  <si>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</si>
  <si>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</si>
  <si>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</si>
  <si>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</si>
  <si>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</si>
  <si>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</si>
  <si>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</si>
  <si>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</si>
  <si>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</si>
  <si>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</si>
  <si>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</si>
  <si>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Никитинская</t>
  </si>
  <si>
    <t>ул. Докучаева</t>
  </si>
  <si>
    <t>ул. Дзержинсого</t>
  </si>
  <si>
    <t>ул. А.Щукина</t>
  </si>
  <si>
    <t>ул. Песчаная</t>
  </si>
  <si>
    <t>ул. Московская</t>
  </si>
  <si>
    <t>ул. Декабристов</t>
  </si>
  <si>
    <t>х. Тумановка</t>
  </si>
  <si>
    <t>ул. Мичурина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</si>
  <si>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</si>
  <si>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</si>
  <si>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</si>
  <si>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</si>
  <si>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</si>
  <si>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</si>
  <si>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</si>
  <si>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</si>
  <si>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</si>
  <si>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</si>
  <si>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</si>
  <si>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</si>
  <si>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</si>
  <si>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Кахиповка</t>
  </si>
  <si>
    <t>ул. Партизанская</t>
  </si>
  <si>
    <t>ул. Руднева</t>
  </si>
  <si>
    <t>ул. Нижне-Луговая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</si>
  <si>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</si>
  <si>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</si>
  <si>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</si>
  <si>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</si>
  <si>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</si>
  <si>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</si>
  <si>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</si>
  <si>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</si>
  <si>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</si>
  <si>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</si>
  <si>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</si>
  <si>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Чмелёвка</t>
  </si>
  <si>
    <t>ул. Земледельческая</t>
  </si>
  <si>
    <t>ул. Кордон</t>
  </si>
  <si>
    <t>ул. Чибисовка</t>
  </si>
  <si>
    <t>ул. Калюжная</t>
  </si>
  <si>
    <t>ул. Юных Героев</t>
  </si>
  <si>
    <t>ул. Герино</t>
  </si>
  <si>
    <t>ул. В-Таганка</t>
  </si>
  <si>
    <t>ул. 1-ая Горбановка</t>
  </si>
  <si>
    <t>ул. 2-ая Горбановка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</si>
  <si>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</si>
  <si>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</si>
  <si>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</si>
  <si>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</si>
  <si>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</si>
  <si>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</si>
  <si>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</si>
  <si>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</si>
  <si>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</si>
  <si>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</si>
  <si>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</si>
  <si>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Сычёвка</t>
  </si>
  <si>
    <t>ул. Полевая</t>
  </si>
  <si>
    <t>ул. Дудукаловка</t>
  </si>
  <si>
    <t>пл. Базарная</t>
  </si>
  <si>
    <t xml:space="preserve">пл. Первомайская 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</si>
  <si>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</si>
  <si>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</si>
  <si>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</si>
  <si>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</si>
  <si>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</si>
  <si>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</si>
  <si>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</si>
  <si>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</si>
  <si>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</si>
  <si>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</si>
  <si>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</si>
  <si>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</si>
  <si>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</si>
  <si>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</si>
  <si>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пер. Почтовый</t>
  </si>
  <si>
    <t>ул. Горняцкая</t>
  </si>
  <si>
    <t>переезд с ул. Герино на ул. Юных Героев</t>
  </si>
  <si>
    <t>пос. Карла Маркса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</si>
  <si>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</si>
  <si>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</si>
  <si>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</si>
  <si>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</si>
  <si>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</si>
  <si>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</si>
  <si>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</si>
  <si>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</si>
  <si>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</si>
  <si>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</si>
  <si>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</si>
  <si>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</si>
  <si>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</si>
  <si>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</si>
  <si>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</si>
  <si>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Скрынникова</t>
  </si>
  <si>
    <t>пер. Первомайский</t>
  </si>
  <si>
    <t>ул. Глубокая</t>
  </si>
  <si>
    <t>с. Берёзово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</si>
  <si>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</si>
  <si>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</si>
  <si>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</si>
  <si>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</si>
  <si>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</si>
  <si>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Богучарская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</si>
  <si>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</si>
  <si>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</si>
  <si>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</si>
  <si>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</si>
  <si>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</si>
  <si>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</si>
  <si>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</si>
  <si>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</si>
  <si>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</si>
  <si>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</si>
  <si>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</si>
  <si>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</si>
  <si>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</si>
  <si>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</si>
  <si>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</si>
  <si>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</si>
  <si>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</si>
  <si>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</si>
  <si>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</si>
  <si>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деревня Антиповка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</si>
  <si>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</si>
  <si>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</si>
  <si>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</si>
  <si>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</si>
  <si>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</si>
  <si>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</si>
  <si>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</si>
  <si>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</si>
  <si>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</si>
  <si>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</si>
  <si>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</si>
  <si>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</si>
  <si>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Комарова</t>
  </si>
  <si>
    <t>ул. Лизы Чайкиной</t>
  </si>
  <si>
    <t>ул. Шаповаловой</t>
  </si>
  <si>
    <t>пр. Революции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</si>
  <si>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</si>
  <si>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</si>
  <si>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</si>
  <si>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</si>
  <si>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</si>
  <si>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</si>
  <si>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</si>
  <si>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</si>
  <si>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</si>
  <si>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ул. Давиденко</t>
  </si>
  <si>
    <t>пос. Белая Деревня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</si>
  <si>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</si>
  <si>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</si>
  <si>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</si>
  <si>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</si>
  <si>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</si>
  <si>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</si>
  <si>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ул. З. Космодемьянской</t>
  </si>
  <si>
    <t>ул. А.Матросова</t>
  </si>
  <si>
    <t>ул. Пушкина</t>
  </si>
  <si>
    <t>ул. О. Кошевого</t>
  </si>
  <si>
    <t>20  233  848  ОП  МП -23</t>
  </si>
  <si>
    <t xml:space="preserve">20  233  848  ОП  МП -24 </t>
  </si>
  <si>
    <t>пос. Копанки</t>
  </si>
  <si>
    <t>ул. Некрасова</t>
  </si>
  <si>
    <t>пос. Рассвет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</si>
  <si>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</si>
  <si>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</si>
  <si>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</si>
  <si>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</si>
  <si>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</si>
  <si>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</si>
  <si>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</si>
  <si>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</si>
  <si>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</si>
  <si>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</si>
  <si>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</si>
  <si>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</si>
  <si>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</si>
  <si>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</si>
  <si>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</si>
  <si>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</si>
  <si>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</si>
  <si>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</si>
  <si>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</si>
  <si>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</si>
  <si>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</si>
  <si>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</si>
  <si>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</si>
  <si>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</si>
  <si>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ул. 1-й проезд</t>
  </si>
  <si>
    <t>ул. 2-й проезд</t>
  </si>
  <si>
    <t>х. Ступино</t>
  </si>
  <si>
    <t>с. Грань-х. Новомаксимово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</si>
  <si>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</si>
  <si>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</si>
  <si>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</si>
  <si>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</si>
  <si>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</si>
  <si>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</si>
  <si>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</si>
  <si>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</si>
  <si>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</si>
  <si>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</si>
  <si>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</si>
  <si>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</si>
  <si>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</si>
  <si>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</si>
  <si>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</si>
  <si>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</si>
  <si>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</si>
  <si>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</si>
  <si>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>пос. Шкурлат-3-й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</si>
  <si>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</si>
  <si>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</si>
  <si>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</si>
  <si>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</si>
  <si>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</si>
  <si>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</si>
  <si>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</si>
  <si>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</si>
  <si>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Цетральная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</si>
  <si>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</si>
  <si>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</si>
  <si>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</si>
  <si>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</si>
  <si>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</si>
  <si>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</si>
  <si>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</si>
  <si>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</si>
  <si>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</si>
  <si>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</si>
  <si>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</si>
  <si>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</si>
  <si>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</si>
  <si>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</si>
  <si>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</si>
  <si>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</si>
  <si>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</si>
  <si>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М.Н. Янцов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</si>
  <si>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</si>
  <si>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</si>
  <si>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</si>
  <si>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</si>
  <si>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</si>
  <si>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</si>
  <si>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</si>
  <si>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</si>
  <si>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</si>
  <si>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>Проезд</t>
  </si>
  <si>
    <t>от ул. Подлужная до ул. Садовая</t>
  </si>
  <si>
    <t xml:space="preserve">пл. Победы </t>
  </si>
  <si>
    <t>20  233   832  ОП МП -30</t>
  </si>
  <si>
    <t>ул. Крупской</t>
  </si>
  <si>
    <t>20  233  840  ОП  МП- 43</t>
  </si>
  <si>
    <t>пл. Рыночная</t>
  </si>
  <si>
    <t>20  233  852  ОП  МП -19</t>
  </si>
  <si>
    <t xml:space="preserve">20  233  852  ОП  МП -19 </t>
  </si>
  <si>
    <t>20 233 856 ОП МП   -  31</t>
  </si>
  <si>
    <t>20  233  856  ОП  МП -27</t>
  </si>
  <si>
    <t>ул. Садовая - примыкание к ул. Первомайская</t>
  </si>
  <si>
    <t>с. Варваровка</t>
  </si>
  <si>
    <t>20 233 856 ОП МП   -   28</t>
  </si>
  <si>
    <t>СНТ (уч-к № 1)</t>
  </si>
  <si>
    <t>СНТ (уч-к № 2)</t>
  </si>
  <si>
    <t>СНТ (уч-к № 3)</t>
  </si>
  <si>
    <t>СНТ (уч-к № 4)</t>
  </si>
  <si>
    <t>СНТ (уч-к № 5)</t>
  </si>
  <si>
    <t>20 233 856 ОП  МР  -  29</t>
  </si>
  <si>
    <t>Дом № 1 - дом № 43 (уч-к № 1)</t>
  </si>
  <si>
    <t>Дом № 1 - дом № 43 (уч-к № 2)</t>
  </si>
  <si>
    <t>Дом № 1 - дом № 43 (уч-к № 3)</t>
  </si>
  <si>
    <t>Дом № 1 - дом № 43 (уч-к № 4)</t>
  </si>
  <si>
    <t xml:space="preserve">Глава  Павловского </t>
  </si>
  <si>
    <t>муниципального района</t>
  </si>
  <si>
    <t>Воронежской области</t>
  </si>
  <si>
    <t>ул. Советская участок № 1</t>
  </si>
  <si>
    <t>ул. Советская участок № 2</t>
  </si>
  <si>
    <t>ул. Советская участок № 3</t>
  </si>
  <si>
    <t>ул. Советская участок № 4</t>
  </si>
  <si>
    <t>ул. Заречная участок № 1</t>
  </si>
  <si>
    <t>ул. Заречная участок № 2</t>
  </si>
  <si>
    <t>20  233  816  ОП МП  -19</t>
  </si>
  <si>
    <t xml:space="preserve">20 233  804  ОП  МП -11 </t>
  </si>
  <si>
    <t>Переезд от ул. Советская до ул. Солнечная</t>
  </si>
  <si>
    <t>ул. Николая Бурцева, участок № 1</t>
  </si>
  <si>
    <t>ул. Николая Бурцева, участок № 2</t>
  </si>
  <si>
    <t>20  233  816  ОП  МП -22</t>
  </si>
  <si>
    <t>Проезд к кладбищу с. Гаврильск</t>
  </si>
  <si>
    <t>20  233  820  ОП  МП - 022</t>
  </si>
  <si>
    <t>20 233 816   ОП МП - 20</t>
  </si>
  <si>
    <t>ул. Первомайская, участок № 1</t>
  </si>
  <si>
    <t>ул. Первомайская, участок № 2</t>
  </si>
  <si>
    <t>ул. Первомайская, участок № 3</t>
  </si>
  <si>
    <t>Проезд к кладбищу</t>
  </si>
  <si>
    <t>ул. Центральная, участок № 1</t>
  </si>
  <si>
    <t>ул. Центральная, участок № 2</t>
  </si>
  <si>
    <t>Проезд к ул. Новая</t>
  </si>
  <si>
    <t>Проезд от асфальтового покрытия до               ул. Школьная</t>
  </si>
  <si>
    <t>Участок № 1</t>
  </si>
  <si>
    <t>Участок № 2</t>
  </si>
  <si>
    <t>22  233  816  ОП  МП -17</t>
  </si>
  <si>
    <t>23  233  816  ОП  МП -18</t>
  </si>
  <si>
    <t>Проезд от ул. Молодежная к ул. Новая:</t>
  </si>
  <si>
    <t>ул. Луговая, участок № 1</t>
  </si>
  <si>
    <t>ул. Луговая, участок № 2</t>
  </si>
  <si>
    <t>ул. Луговая, участок № 3</t>
  </si>
  <si>
    <t>ул. Песчаная, участок № 1</t>
  </si>
  <si>
    <t>ул. Песчаная, участок № 2</t>
  </si>
  <si>
    <t>ул. Песчаная, участок  № 3</t>
  </si>
  <si>
    <t>ул. Песчаная, участок № 5</t>
  </si>
  <si>
    <t>ул. Песчаная, участок № 4</t>
  </si>
  <si>
    <t>ул. Садовая, участок № 1</t>
  </si>
  <si>
    <t>ул. Садовая, участок № 2</t>
  </si>
  <si>
    <t>ул. Садовая, участок № 3</t>
  </si>
  <si>
    <t>ул. Садовая, участок № 4</t>
  </si>
  <si>
    <t>ул. Садовая, участок № 5</t>
  </si>
  <si>
    <t>ул. Садовая, участок № 6</t>
  </si>
  <si>
    <t>ул. Озёрная, участок № 1</t>
  </si>
  <si>
    <t>ул. Озёрная, участок № 2</t>
  </si>
  <si>
    <t>ул. Озёрная, участок № 3</t>
  </si>
  <si>
    <t>ул. Озёрная, участок № 4</t>
  </si>
  <si>
    <t>ул. Мира, участок № 1</t>
  </si>
  <si>
    <t>ул. Мира, участок № 2</t>
  </si>
  <si>
    <t>х. Ступино, участок № 1</t>
  </si>
  <si>
    <t>х. Ступино, участок № 2</t>
  </si>
  <si>
    <t>х. Ступино, участок № 3</t>
  </si>
  <si>
    <t xml:space="preserve">Русско-Буйловское сельское поселение </t>
  </si>
  <si>
    <t>с. Русская Буйловка</t>
  </si>
  <si>
    <t>ул. Комсомольская, участок № 1</t>
  </si>
  <si>
    <t>ул. Комсомольская, участок № 2</t>
  </si>
  <si>
    <t>ул. Высокая, участок № 1</t>
  </si>
  <si>
    <t>ул. Высокая, участок № 2</t>
  </si>
  <si>
    <t>ул. Высокая, участок № 3</t>
  </si>
  <si>
    <t>ул. Октябрьская, участок № 1</t>
  </si>
  <si>
    <t>ул. Октябрьская, участок № 2</t>
  </si>
  <si>
    <t>ул. Октябрьская, участок № 3</t>
  </si>
  <si>
    <t>ул. Октябрьская, участок № 4</t>
  </si>
  <si>
    <t>ул. Спутник, участок № 1</t>
  </si>
  <si>
    <t>ул. Спутник, участок № 2</t>
  </si>
  <si>
    <t>ул. Солнечная, участок № 1</t>
  </si>
  <si>
    <t>ул. Солнечная, участок № 2</t>
  </si>
  <si>
    <t>ул. Солнечная, участок № 3</t>
  </si>
  <si>
    <t>ул. Советская, участок № 1</t>
  </si>
  <si>
    <t>ул. Советская, участок № 2</t>
  </si>
  <si>
    <t>ул. Советская, участок № 3</t>
  </si>
  <si>
    <t>ул. Советская, участок № 4</t>
  </si>
  <si>
    <t>ул. Советская, участок № 5</t>
  </si>
  <si>
    <t>ул. Советская, участок № 6</t>
  </si>
  <si>
    <t>ул. Советская, участок № 7</t>
  </si>
  <si>
    <t xml:space="preserve">ул. Ленина, участок № 1 </t>
  </si>
  <si>
    <t>ул. Ленина, участок № 2</t>
  </si>
  <si>
    <t>ул. Степная, участок № 1</t>
  </si>
  <si>
    <t>ул. Степная, участок № 2</t>
  </si>
  <si>
    <t>ул. Степная, участок № 3</t>
  </si>
  <si>
    <t>ул. Степная, участок № 4</t>
  </si>
  <si>
    <t>ул. Свободы, участок № 1</t>
  </si>
  <si>
    <t>ул. Свободы, участок № 2</t>
  </si>
  <si>
    <t>ул. Свободы, участок № 3</t>
  </si>
  <si>
    <t>ул. Славы, участок № 1</t>
  </si>
  <si>
    <t>ул. Славы, участок № 2</t>
  </si>
  <si>
    <t>ул. Славы, участок № 3</t>
  </si>
  <si>
    <t>ул. Славы, участок № 4</t>
  </si>
  <si>
    <t>ул. Лесная, участок № 1</t>
  </si>
  <si>
    <t>ул. Лесная, участок № 2</t>
  </si>
  <si>
    <t>ул. Лесная, участок № 3</t>
  </si>
  <si>
    <t>ул. Лесная, участок № 4</t>
  </si>
  <si>
    <t>ул. Гагарина, участок № 1</t>
  </si>
  <si>
    <t>ул. Гагарина, участок № 2</t>
  </si>
  <si>
    <t>с. Александровка Донская - пос. Копанки</t>
  </si>
  <si>
    <t>Ерышевское сельское поселение</t>
  </si>
  <si>
    <t xml:space="preserve">пер. Красный </t>
  </si>
  <si>
    <t xml:space="preserve">ул. Коммунаров </t>
  </si>
  <si>
    <t>Класс автомобильной дороги общего пользования местного значения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</si>
  <si>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</si>
  <si>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</si>
  <si>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</si>
  <si>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</si>
  <si>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</si>
  <si>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</si>
  <si>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 xml:space="preserve">ул. Полевая, </t>
  </si>
  <si>
    <t xml:space="preserve"> </t>
  </si>
  <si>
    <t>ул. Мира, участок № 3</t>
  </si>
  <si>
    <t>от _____________ 2022 № ______</t>
  </si>
  <si>
    <t>п. Карла Маркса - х. Крицкий</t>
  </si>
  <si>
    <t>Примыкание к ул Луговая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</si>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</sst>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164" fontId="2" fillId="2" borderId="2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0" fontId="2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1592F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J590"/>
  <sheetViews>
    <sheetView tabSelected="1" view="pageBreakPreview" topLeftCell="A19" zoomScale="130" zoomScaleNormal="115" zoomScaleSheetLayoutView="130" workbookViewId="0">
      <selection activeCell="C10" sqref="C10:C12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33.140625" customWidth="1"/>
    <col min="5" max="5" width="20.5703125" customWidth="1"/>
    <col min="6" max="6" width="11.28515625" customWidth="1"/>
    <col min="7" max="7" width="11.5703125" customWidth="1"/>
    <col min="8" max="8" width="11" customWidth="1"/>
    <col min="9" max="9" width="9.85546875" customWidth="1"/>
  </cols>
  <sheetData>
    <row r="1" spans="2:10" ht="16.5">
      <c r="F1" s="1" t="s">
        <v>9</v>
      </c>
      <c r="G1" s="1"/>
      <c r="H1" s="1"/>
      <c r="I1" s="1"/>
    </row>
    <row r="2" spans="2:10" ht="16.5">
      <c r="F2" s="1" t="s">
        <v>10</v>
      </c>
      <c r="G2" s="1"/>
      <c r="H2" s="1"/>
      <c r="I2" s="1"/>
    </row>
    <row r="3" spans="2:10" ht="16.5">
      <c r="F3" s="1" t="s">
        <v>11</v>
      </c>
      <c r="G3" s="1"/>
      <c r="H3" s="1"/>
      <c r="I3" s="1"/>
      <c r="J3" s="1"/>
    </row>
    <row r="4" spans="2:10" ht="16.5">
      <c r="F4" s="1" t="s">
        <v>655</v>
      </c>
      <c r="G4" s="1"/>
      <c r="H4" s="1"/>
      <c r="I4" s="1"/>
      <c r="J4" s="1"/>
    </row>
    <row r="5" spans="2:10" ht="16.5">
      <c r="F5" s="1" t="s">
        <v>763</v>
      </c>
      <c r="G5" s="1"/>
      <c r="H5" s="1"/>
      <c r="I5" s="1"/>
      <c r="J5" s="1"/>
    </row>
    <row r="6" spans="2:10" ht="16.5" customHeight="1">
      <c r="B6" s="137" t="s">
        <v>766</v>
      </c>
      <c r="C6" s="137"/>
      <c r="D6" s="137"/>
      <c r="E6" s="137"/>
      <c r="F6" s="137"/>
      <c r="G6" s="137"/>
      <c r="H6" s="137"/>
      <c r="I6" s="137"/>
      <c r="J6" s="1"/>
    </row>
    <row r="7" spans="2:10" ht="1.5" customHeight="1">
      <c r="B7" s="59"/>
      <c r="C7" s="59"/>
      <c r="D7" s="59"/>
      <c r="E7" s="59"/>
      <c r="F7" s="59"/>
      <c r="G7" s="59"/>
      <c r="H7" s="59"/>
      <c r="I7" s="59"/>
      <c r="J7" s="1"/>
    </row>
    <row r="8" spans="2:10" ht="24" customHeight="1">
      <c r="B8" s="138" t="s">
        <v>767</v>
      </c>
      <c r="C8" s="138"/>
      <c r="D8" s="138"/>
      <c r="E8" s="138"/>
      <c r="F8" s="138"/>
      <c r="G8" s="138"/>
      <c r="H8" s="138"/>
      <c r="I8" s="138"/>
      <c r="J8" s="1"/>
    </row>
    <row r="9" spans="2:10" ht="5.45" customHeight="1">
      <c r="B9" s="3"/>
      <c r="C9" s="3"/>
      <c r="D9" s="3"/>
      <c r="E9" s="3"/>
      <c r="F9" s="3"/>
      <c r="G9" s="3"/>
      <c r="H9" s="3"/>
      <c r="I9" s="3"/>
    </row>
    <row r="10" spans="2:10" ht="33.75" customHeight="1">
      <c r="B10" s="101" t="s">
        <v>6</v>
      </c>
      <c r="C10" s="101" t="s">
        <v>7</v>
      </c>
      <c r="D10" s="101" t="s">
        <v>8</v>
      </c>
      <c r="E10" s="101" t="s">
        <v>753</v>
      </c>
      <c r="F10" s="96" t="s">
        <v>1</v>
      </c>
      <c r="G10" s="97"/>
      <c r="H10" s="97"/>
      <c r="I10" s="98"/>
    </row>
    <row r="11" spans="2:10" ht="15.75" customHeight="1">
      <c r="B11" s="102"/>
      <c r="C11" s="102"/>
      <c r="D11" s="102"/>
      <c r="E11" s="102"/>
      <c r="F11" s="99" t="s">
        <v>2</v>
      </c>
      <c r="G11" s="93" t="s">
        <v>0</v>
      </c>
      <c r="H11" s="94"/>
      <c r="I11" s="95"/>
    </row>
    <row r="12" spans="2:10" ht="28.9" customHeight="1">
      <c r="B12" s="103"/>
      <c r="C12" s="103"/>
      <c r="D12" s="103"/>
      <c r="E12" s="103"/>
      <c r="F12" s="100"/>
      <c r="G12" s="4" t="s">
        <v>3</v>
      </c>
      <c r="H12" s="4" t="s">
        <v>4</v>
      </c>
      <c r="I12" s="4" t="s">
        <v>5</v>
      </c>
    </row>
    <row r="13" spans="2:10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0" ht="15.75" customHeight="1">
      <c r="B14" s="5"/>
      <c r="C14" s="92" t="s">
        <v>12</v>
      </c>
      <c r="D14" s="92"/>
      <c r="E14" s="92"/>
      <c r="F14" s="92"/>
      <c r="G14" s="92"/>
      <c r="H14" s="92"/>
      <c r="I14" s="92"/>
    </row>
    <row r="15" spans="2:10" ht="31.5">
      <c r="B15" s="6" t="s">
        <v>39</v>
      </c>
      <c r="C15" s="7" t="s">
        <v>16</v>
      </c>
      <c r="D15" s="8" t="s">
        <v>749</v>
      </c>
      <c r="E15" s="9">
        <v>5</v>
      </c>
      <c r="F15" s="10">
        <f>G15+H15+I15</f>
        <v>12.8</v>
      </c>
      <c r="G15" s="10"/>
      <c r="H15" s="10"/>
      <c r="I15" s="10">
        <v>12.8</v>
      </c>
    </row>
    <row r="16" spans="2:10" ht="15.75">
      <c r="B16" s="11" t="s">
        <v>40</v>
      </c>
      <c r="C16" s="12" t="s">
        <v>17</v>
      </c>
      <c r="D16" s="13" t="s">
        <v>764</v>
      </c>
      <c r="E16" s="9">
        <v>5</v>
      </c>
      <c r="F16" s="10">
        <f t="shared" ref="F16:F76" si="0">G16+H16+I16</f>
        <v>6.15</v>
      </c>
      <c r="G16" s="10">
        <v>0.9</v>
      </c>
      <c r="H16" s="10">
        <v>5.25</v>
      </c>
      <c r="I16" s="10"/>
    </row>
    <row r="17" spans="2:9" ht="15.75">
      <c r="B17" s="11" t="s">
        <v>41</v>
      </c>
      <c r="C17" s="12" t="s">
        <v>18</v>
      </c>
      <c r="D17" s="13" t="s">
        <v>13</v>
      </c>
      <c r="E17" s="9">
        <v>5</v>
      </c>
      <c r="F17" s="10">
        <f t="shared" si="0"/>
        <v>6.85</v>
      </c>
      <c r="G17" s="10"/>
      <c r="H17" s="10"/>
      <c r="I17" s="10">
        <v>6.85</v>
      </c>
    </row>
    <row r="18" spans="2:9" ht="15.75">
      <c r="B18" s="9"/>
      <c r="C18" s="9" t="s">
        <v>15</v>
      </c>
      <c r="D18" s="13"/>
      <c r="E18" s="9"/>
      <c r="F18" s="26">
        <f>G18+H18+I18</f>
        <v>25.799999999999997</v>
      </c>
      <c r="G18" s="26">
        <f>G15+G16+G17</f>
        <v>0.9</v>
      </c>
      <c r="H18" s="26">
        <f>H15+H16+H17</f>
        <v>5.25</v>
      </c>
      <c r="I18" s="26">
        <f>SUM(I15:I17)</f>
        <v>19.649999999999999</v>
      </c>
    </row>
    <row r="19" spans="2:9" ht="18" customHeight="1">
      <c r="B19" s="14"/>
      <c r="C19" s="60" t="s">
        <v>754</v>
      </c>
      <c r="D19" s="61"/>
      <c r="E19" s="61"/>
      <c r="F19" s="61"/>
      <c r="G19" s="61"/>
      <c r="H19" s="61"/>
      <c r="I19" s="62"/>
    </row>
    <row r="20" spans="2:9" ht="18" customHeight="1">
      <c r="B20" s="71" t="s">
        <v>755</v>
      </c>
      <c r="C20" s="132"/>
      <c r="D20" s="132"/>
      <c r="E20" s="132"/>
      <c r="F20" s="132"/>
      <c r="G20" s="132"/>
      <c r="H20" s="132"/>
      <c r="I20" s="133"/>
    </row>
    <row r="21" spans="2:9" ht="15.75">
      <c r="B21" s="11" t="s">
        <v>42</v>
      </c>
      <c r="C21" s="12" t="s">
        <v>19</v>
      </c>
      <c r="D21" s="15" t="s">
        <v>36</v>
      </c>
      <c r="E21" s="9">
        <v>5</v>
      </c>
      <c r="F21" s="10">
        <f t="shared" si="0"/>
        <v>1.4100000000000001</v>
      </c>
      <c r="G21" s="10">
        <v>0.73499999999999999</v>
      </c>
      <c r="H21" s="10"/>
      <c r="I21" s="10">
        <v>0.67500000000000004</v>
      </c>
    </row>
    <row r="22" spans="2:9" ht="15.75">
      <c r="B22" s="11" t="s">
        <v>43</v>
      </c>
      <c r="C22" s="12" t="s">
        <v>20</v>
      </c>
      <c r="D22" s="15" t="s">
        <v>37</v>
      </c>
      <c r="E22" s="9">
        <v>5</v>
      </c>
      <c r="F22" s="10">
        <f t="shared" si="0"/>
        <v>2.633</v>
      </c>
      <c r="G22" s="10"/>
      <c r="H22" s="10">
        <v>0.84799999999999998</v>
      </c>
      <c r="I22" s="10">
        <v>1.7849999999999999</v>
      </c>
    </row>
    <row r="23" spans="2:9" ht="15.75">
      <c r="B23" s="11" t="s">
        <v>44</v>
      </c>
      <c r="C23" s="12" t="s">
        <v>21</v>
      </c>
      <c r="D23" s="15" t="s">
        <v>38</v>
      </c>
      <c r="E23" s="9">
        <v>5</v>
      </c>
      <c r="F23" s="10">
        <f t="shared" si="0"/>
        <v>0.89500000000000002</v>
      </c>
      <c r="G23" s="10">
        <v>0.88200000000000001</v>
      </c>
      <c r="H23" s="10"/>
      <c r="I23" s="10">
        <v>1.2999999999999999E-2</v>
      </c>
    </row>
    <row r="24" spans="2:9" ht="15.75">
      <c r="B24" s="11" t="s">
        <v>45</v>
      </c>
      <c r="C24" s="12" t="s">
        <v>22</v>
      </c>
      <c r="D24" s="15" t="s">
        <v>52</v>
      </c>
      <c r="E24" s="9">
        <v>5</v>
      </c>
      <c r="F24" s="10">
        <f t="shared" si="0"/>
        <v>0.92400000000000004</v>
      </c>
      <c r="G24" s="10">
        <v>0.874</v>
      </c>
      <c r="H24" s="10"/>
      <c r="I24" s="10">
        <v>0.05</v>
      </c>
    </row>
    <row r="25" spans="2:9" ht="15.75">
      <c r="B25" s="11" t="s">
        <v>46</v>
      </c>
      <c r="C25" s="12" t="s">
        <v>23</v>
      </c>
      <c r="D25" s="15" t="s">
        <v>53</v>
      </c>
      <c r="E25" s="9">
        <v>5</v>
      </c>
      <c r="F25" s="10">
        <f>G25+H25+I25</f>
        <v>1.1579999999999999</v>
      </c>
      <c r="G25" s="10">
        <v>0.69</v>
      </c>
      <c r="H25" s="10"/>
      <c r="I25" s="10">
        <v>0.46800000000000003</v>
      </c>
    </row>
    <row r="26" spans="2:9" ht="15.75">
      <c r="B26" s="11" t="s">
        <v>47</v>
      </c>
      <c r="C26" s="12" t="s">
        <v>24</v>
      </c>
      <c r="D26" s="15" t="s">
        <v>54</v>
      </c>
      <c r="E26" s="9">
        <v>5</v>
      </c>
      <c r="F26" s="10">
        <f t="shared" si="0"/>
        <v>0.22600000000000001</v>
      </c>
      <c r="G26" s="10">
        <v>0.22600000000000001</v>
      </c>
      <c r="H26" s="10"/>
      <c r="I26" s="10"/>
    </row>
    <row r="27" spans="2:9" ht="15.75">
      <c r="B27" s="11" t="s">
        <v>48</v>
      </c>
      <c r="C27" s="12" t="s">
        <v>25</v>
      </c>
      <c r="D27" s="15" t="s">
        <v>55</v>
      </c>
      <c r="E27" s="9">
        <v>5</v>
      </c>
      <c r="F27" s="10">
        <f t="shared" si="0"/>
        <v>1.52</v>
      </c>
      <c r="G27" s="9">
        <v>0.152</v>
      </c>
      <c r="H27" s="9"/>
      <c r="I27" s="10">
        <v>1.3680000000000001</v>
      </c>
    </row>
    <row r="28" spans="2:9" ht="15.75">
      <c r="B28" s="11" t="s">
        <v>49</v>
      </c>
      <c r="C28" s="12" t="s">
        <v>26</v>
      </c>
      <c r="D28" s="15" t="s">
        <v>56</v>
      </c>
      <c r="E28" s="9">
        <v>5</v>
      </c>
      <c r="F28" s="10">
        <f t="shared" si="0"/>
        <v>0.81</v>
      </c>
      <c r="G28" s="13"/>
      <c r="H28" s="9">
        <v>0.20300000000000001</v>
      </c>
      <c r="I28" s="10">
        <v>0.60699999999999998</v>
      </c>
    </row>
    <row r="29" spans="2:9" ht="15.75">
      <c r="B29" s="11" t="s">
        <v>50</v>
      </c>
      <c r="C29" s="12" t="s">
        <v>27</v>
      </c>
      <c r="D29" s="15" t="s">
        <v>57</v>
      </c>
      <c r="E29" s="9">
        <v>5</v>
      </c>
      <c r="F29" s="10">
        <f t="shared" si="0"/>
        <v>0.85199999999999998</v>
      </c>
      <c r="G29" s="13"/>
      <c r="H29" s="9"/>
      <c r="I29" s="10">
        <v>0.85199999999999998</v>
      </c>
    </row>
    <row r="30" spans="2:9" ht="15.75">
      <c r="B30" s="11" t="s">
        <v>51</v>
      </c>
      <c r="C30" s="12" t="s">
        <v>28</v>
      </c>
      <c r="D30" s="15" t="s">
        <v>58</v>
      </c>
      <c r="E30" s="9">
        <v>5</v>
      </c>
      <c r="F30" s="10">
        <f t="shared" si="0"/>
        <v>1.4990000000000001</v>
      </c>
      <c r="G30" s="13"/>
      <c r="H30" s="9">
        <v>0.433</v>
      </c>
      <c r="I30" s="10">
        <v>1.0660000000000001</v>
      </c>
    </row>
    <row r="31" spans="2:9" ht="15.75">
      <c r="B31" s="11" t="s">
        <v>63</v>
      </c>
      <c r="C31" s="12" t="s">
        <v>29</v>
      </c>
      <c r="D31" s="15" t="s">
        <v>59</v>
      </c>
      <c r="E31" s="9">
        <v>5</v>
      </c>
      <c r="F31" s="10">
        <f t="shared" si="0"/>
        <v>0.622</v>
      </c>
      <c r="G31" s="13"/>
      <c r="H31" s="9"/>
      <c r="I31" s="10">
        <v>0.622</v>
      </c>
    </row>
    <row r="32" spans="2:9" ht="15.75">
      <c r="B32" s="11" t="s">
        <v>64</v>
      </c>
      <c r="C32" s="12" t="s">
        <v>30</v>
      </c>
      <c r="D32" s="15" t="s">
        <v>60</v>
      </c>
      <c r="E32" s="9">
        <v>5</v>
      </c>
      <c r="F32" s="10">
        <f>G32+H32+I32</f>
        <v>0.80400000000000005</v>
      </c>
      <c r="G32" s="10"/>
      <c r="H32" s="10">
        <v>0.32</v>
      </c>
      <c r="I32" s="10">
        <v>0.48399999999999999</v>
      </c>
    </row>
    <row r="33" spans="2:9" ht="15.75">
      <c r="B33" s="11" t="s">
        <v>65</v>
      </c>
      <c r="C33" s="12" t="s">
        <v>31</v>
      </c>
      <c r="D33" s="13" t="s">
        <v>61</v>
      </c>
      <c r="E33" s="9">
        <v>5</v>
      </c>
      <c r="F33" s="10">
        <f t="shared" si="0"/>
        <v>1.03</v>
      </c>
      <c r="G33" s="10">
        <v>0.49199999999999999</v>
      </c>
      <c r="H33" s="10"/>
      <c r="I33" s="10">
        <v>0.53800000000000003</v>
      </c>
    </row>
    <row r="34" spans="2:9" ht="15.75">
      <c r="B34" s="11" t="s">
        <v>66</v>
      </c>
      <c r="C34" s="12" t="s">
        <v>32</v>
      </c>
      <c r="D34" s="13" t="s">
        <v>62</v>
      </c>
      <c r="E34" s="9">
        <v>5</v>
      </c>
      <c r="F34" s="10">
        <f t="shared" si="0"/>
        <v>0.998</v>
      </c>
      <c r="G34" s="10"/>
      <c r="H34" s="10"/>
      <c r="I34" s="10">
        <v>0.998</v>
      </c>
    </row>
    <row r="35" spans="2:9" ht="15.75">
      <c r="B35" s="16"/>
      <c r="C35" s="9" t="s">
        <v>15</v>
      </c>
      <c r="D35" s="13"/>
      <c r="E35" s="9"/>
      <c r="F35" s="10">
        <f>SUM(F21:F34)</f>
        <v>15.381000000000002</v>
      </c>
      <c r="G35" s="10">
        <f>SUM(G21:G34)</f>
        <v>4.0510000000000002</v>
      </c>
      <c r="H35" s="10">
        <f t="shared" ref="H35:I35" si="1">SUM(H21:H34)</f>
        <v>1.804</v>
      </c>
      <c r="I35" s="10">
        <f t="shared" si="1"/>
        <v>9.5259999999999998</v>
      </c>
    </row>
    <row r="36" spans="2:9" ht="18" customHeight="1">
      <c r="B36" s="16"/>
      <c r="C36" s="60" t="s">
        <v>67</v>
      </c>
      <c r="D36" s="61"/>
      <c r="E36" s="61"/>
      <c r="F36" s="61"/>
      <c r="G36" s="61"/>
      <c r="H36" s="61"/>
      <c r="I36" s="62"/>
    </row>
    <row r="37" spans="2:9" ht="15.75">
      <c r="B37" s="9">
        <v>20</v>
      </c>
      <c r="C37" s="12" t="s">
        <v>33</v>
      </c>
      <c r="D37" s="13" t="s">
        <v>68</v>
      </c>
      <c r="E37" s="9">
        <v>5</v>
      </c>
      <c r="F37" s="10">
        <f t="shared" si="0"/>
        <v>1.5680000000000001</v>
      </c>
      <c r="G37" s="10"/>
      <c r="H37" s="10">
        <v>0.35799999999999998</v>
      </c>
      <c r="I37" s="10">
        <v>1.21</v>
      </c>
    </row>
    <row r="38" spans="2:9" ht="15.75">
      <c r="B38" s="9">
        <v>21</v>
      </c>
      <c r="C38" s="12" t="s">
        <v>34</v>
      </c>
      <c r="D38" s="13" t="s">
        <v>37</v>
      </c>
      <c r="E38" s="9">
        <v>5</v>
      </c>
      <c r="F38" s="10">
        <f t="shared" si="0"/>
        <v>0.46</v>
      </c>
      <c r="G38" s="10"/>
      <c r="H38" s="10"/>
      <c r="I38" s="10">
        <v>0.46</v>
      </c>
    </row>
    <row r="39" spans="2:9" ht="15.75">
      <c r="B39" s="9">
        <v>22</v>
      </c>
      <c r="C39" s="12" t="s">
        <v>35</v>
      </c>
      <c r="D39" s="13" t="s">
        <v>69</v>
      </c>
      <c r="E39" s="9">
        <v>5</v>
      </c>
      <c r="F39" s="10">
        <f t="shared" si="0"/>
        <v>1.163</v>
      </c>
      <c r="G39" s="10"/>
      <c r="H39" s="10"/>
      <c r="I39" s="10">
        <v>1.163</v>
      </c>
    </row>
    <row r="40" spans="2:9" ht="15.75">
      <c r="B40" s="9"/>
      <c r="C40" s="9" t="s">
        <v>15</v>
      </c>
      <c r="D40" s="13"/>
      <c r="E40" s="9"/>
      <c r="F40" s="10">
        <f>SUM(F37:F39)</f>
        <v>3.1909999999999998</v>
      </c>
      <c r="G40" s="10">
        <f t="shared" ref="G40:H40" si="2">SUM(G37:G39)</f>
        <v>0</v>
      </c>
      <c r="H40" s="10">
        <f t="shared" si="2"/>
        <v>0.35799999999999998</v>
      </c>
      <c r="I40" s="10">
        <f>SUM(I37:I39)</f>
        <v>2.8330000000000002</v>
      </c>
    </row>
    <row r="41" spans="2:9" ht="18" customHeight="1">
      <c r="B41" s="9"/>
      <c r="C41" s="60" t="s">
        <v>89</v>
      </c>
      <c r="D41" s="61"/>
      <c r="E41" s="61"/>
      <c r="F41" s="61"/>
      <c r="G41" s="61"/>
      <c r="H41" s="61"/>
      <c r="I41" s="62"/>
    </row>
    <row r="42" spans="2:9" ht="15.75">
      <c r="B42" s="9">
        <v>23</v>
      </c>
      <c r="C42" s="12" t="s">
        <v>70</v>
      </c>
      <c r="D42" s="13" t="s">
        <v>76</v>
      </c>
      <c r="E42" s="9">
        <v>5</v>
      </c>
      <c r="F42" s="10">
        <f t="shared" si="0"/>
        <v>4.2320000000000002</v>
      </c>
      <c r="G42" s="10"/>
      <c r="H42" s="10">
        <v>1.125</v>
      </c>
      <c r="I42" s="10">
        <v>3.1070000000000002</v>
      </c>
    </row>
    <row r="43" spans="2:9" ht="15.75">
      <c r="B43" s="9">
        <v>24</v>
      </c>
      <c r="C43" s="12" t="s">
        <v>71</v>
      </c>
      <c r="D43" s="13" t="s">
        <v>77</v>
      </c>
      <c r="E43" s="9">
        <v>5</v>
      </c>
      <c r="F43" s="10">
        <f t="shared" si="0"/>
        <v>0.79800000000000004</v>
      </c>
      <c r="G43" s="10">
        <v>0.38300000000000001</v>
      </c>
      <c r="H43" s="10"/>
      <c r="I43" s="10">
        <v>0.41499999999999998</v>
      </c>
    </row>
    <row r="44" spans="2:9" ht="15.75">
      <c r="B44" s="9">
        <v>25</v>
      </c>
      <c r="C44" s="12" t="s">
        <v>72</v>
      </c>
      <c r="D44" s="13" t="s">
        <v>69</v>
      </c>
      <c r="E44" s="9">
        <v>5</v>
      </c>
      <c r="F44" s="10">
        <f t="shared" si="0"/>
        <v>0.76300000000000001</v>
      </c>
      <c r="G44" s="10"/>
      <c r="H44" s="10">
        <v>0.29899999999999999</v>
      </c>
      <c r="I44" s="10">
        <v>0.46400000000000002</v>
      </c>
    </row>
    <row r="45" spans="2:9" ht="15.75">
      <c r="B45" s="9">
        <v>26</v>
      </c>
      <c r="C45" s="12" t="s">
        <v>73</v>
      </c>
      <c r="D45" s="13" t="s">
        <v>84</v>
      </c>
      <c r="E45" s="9">
        <v>5</v>
      </c>
      <c r="F45" s="10">
        <f t="shared" si="0"/>
        <v>0.47799999999999998</v>
      </c>
      <c r="G45" s="10"/>
      <c r="H45" s="10"/>
      <c r="I45" s="10">
        <v>0.47799999999999998</v>
      </c>
    </row>
    <row r="46" spans="2:9" ht="15.75">
      <c r="B46" s="9">
        <v>27</v>
      </c>
      <c r="C46" s="12" t="s">
        <v>74</v>
      </c>
      <c r="D46" s="13" t="s">
        <v>37</v>
      </c>
      <c r="E46" s="9">
        <v>5</v>
      </c>
      <c r="F46" s="10">
        <f t="shared" si="0"/>
        <v>0.83799999999999997</v>
      </c>
      <c r="G46" s="10"/>
      <c r="H46" s="10">
        <v>0.20699999999999999</v>
      </c>
      <c r="I46" s="10">
        <v>0.63100000000000001</v>
      </c>
    </row>
    <row r="47" spans="2:9" ht="15.75">
      <c r="B47" s="9">
        <v>28</v>
      </c>
      <c r="C47" s="12" t="s">
        <v>75</v>
      </c>
      <c r="D47" s="13" t="s">
        <v>85</v>
      </c>
      <c r="E47" s="9">
        <v>5</v>
      </c>
      <c r="F47" s="10">
        <f t="shared" si="0"/>
        <v>0.56799999999999995</v>
      </c>
      <c r="G47" s="10"/>
      <c r="H47" s="10"/>
      <c r="I47" s="10">
        <v>0.56799999999999995</v>
      </c>
    </row>
    <row r="48" spans="2:9" ht="15.75">
      <c r="B48" s="9">
        <v>29</v>
      </c>
      <c r="C48" s="12" t="s">
        <v>78</v>
      </c>
      <c r="D48" s="13" t="s">
        <v>87</v>
      </c>
      <c r="E48" s="9">
        <v>5</v>
      </c>
      <c r="F48" s="10">
        <f t="shared" si="0"/>
        <v>0.81699999999999995</v>
      </c>
      <c r="G48" s="10"/>
      <c r="H48" s="10"/>
      <c r="I48" s="10">
        <v>0.81699999999999995</v>
      </c>
    </row>
    <row r="49" spans="2:9" ht="15.75">
      <c r="B49" s="9">
        <v>30</v>
      </c>
      <c r="C49" s="12" t="s">
        <v>79</v>
      </c>
      <c r="D49" s="13" t="s">
        <v>88</v>
      </c>
      <c r="E49" s="9">
        <v>5</v>
      </c>
      <c r="F49" s="10">
        <f t="shared" si="0"/>
        <v>0.39</v>
      </c>
      <c r="G49" s="10"/>
      <c r="H49" s="10"/>
      <c r="I49" s="10">
        <v>0.39</v>
      </c>
    </row>
    <row r="50" spans="2:9" ht="15.75">
      <c r="B50" s="9">
        <v>31</v>
      </c>
      <c r="C50" s="12" t="s">
        <v>80</v>
      </c>
      <c r="D50" s="13" t="s">
        <v>86</v>
      </c>
      <c r="E50" s="9">
        <v>5</v>
      </c>
      <c r="F50" s="10">
        <f t="shared" si="0"/>
        <v>0.35799999999999998</v>
      </c>
      <c r="G50" s="10"/>
      <c r="H50" s="10"/>
      <c r="I50" s="10">
        <v>0.35799999999999998</v>
      </c>
    </row>
    <row r="51" spans="2:9" ht="15.75">
      <c r="B51" s="9"/>
      <c r="C51" s="9" t="s">
        <v>15</v>
      </c>
      <c r="D51" s="13"/>
      <c r="E51" s="9"/>
      <c r="F51" s="10">
        <f>SUM(F42:F50)</f>
        <v>9.2420000000000009</v>
      </c>
      <c r="G51" s="10">
        <f t="shared" ref="G51:H51" si="3">SUM(G42:G50)</f>
        <v>0.38300000000000001</v>
      </c>
      <c r="H51" s="10">
        <f t="shared" si="3"/>
        <v>1.631</v>
      </c>
      <c r="I51" s="10">
        <f>SUM(I42:I50)</f>
        <v>7.2279999999999998</v>
      </c>
    </row>
    <row r="52" spans="2:9" ht="20.45" customHeight="1">
      <c r="B52" s="9"/>
      <c r="C52" s="60" t="s">
        <v>90</v>
      </c>
      <c r="D52" s="61"/>
      <c r="E52" s="61"/>
      <c r="F52" s="61"/>
      <c r="G52" s="61"/>
      <c r="H52" s="61"/>
      <c r="I52" s="62"/>
    </row>
    <row r="53" spans="2:9" ht="15.75">
      <c r="B53" s="9">
        <v>32</v>
      </c>
      <c r="C53" s="12" t="s">
        <v>81</v>
      </c>
      <c r="D53" s="13" t="s">
        <v>37</v>
      </c>
      <c r="E53" s="9">
        <v>5</v>
      </c>
      <c r="F53" s="10">
        <f t="shared" si="0"/>
        <v>0.49199999999999999</v>
      </c>
      <c r="G53" s="10"/>
      <c r="H53" s="10">
        <v>0.252</v>
      </c>
      <c r="I53" s="10">
        <v>0.24</v>
      </c>
    </row>
    <row r="54" spans="2:9" ht="15.75">
      <c r="B54" s="9">
        <v>33</v>
      </c>
      <c r="C54" s="12" t="s">
        <v>82</v>
      </c>
      <c r="D54" s="13" t="s">
        <v>56</v>
      </c>
      <c r="E54" s="9">
        <v>5</v>
      </c>
      <c r="F54" s="10">
        <f t="shared" si="0"/>
        <v>2.0939999999999999</v>
      </c>
      <c r="G54" s="10"/>
      <c r="H54" s="10"/>
      <c r="I54" s="10">
        <v>2.0939999999999999</v>
      </c>
    </row>
    <row r="55" spans="2:9" ht="15.75">
      <c r="B55" s="9"/>
      <c r="C55" s="9" t="s">
        <v>15</v>
      </c>
      <c r="D55" s="13"/>
      <c r="E55" s="9"/>
      <c r="F55" s="10">
        <f>SUM(F53:F54)</f>
        <v>2.5859999999999999</v>
      </c>
      <c r="G55" s="10">
        <f>SUM(G53:G54)</f>
        <v>0</v>
      </c>
      <c r="H55" s="10">
        <f>SUM(H53:H54)</f>
        <v>0.252</v>
      </c>
      <c r="I55" s="10">
        <f>SUM(I53:I54)</f>
        <v>2.3339999999999996</v>
      </c>
    </row>
    <row r="56" spans="2:9" ht="19.899999999999999" customHeight="1">
      <c r="B56" s="9"/>
      <c r="C56" s="60" t="s">
        <v>91</v>
      </c>
      <c r="D56" s="61"/>
      <c r="E56" s="61"/>
      <c r="F56" s="61"/>
      <c r="G56" s="61"/>
      <c r="H56" s="61"/>
      <c r="I56" s="62"/>
    </row>
    <row r="57" spans="2:9" ht="15.75">
      <c r="B57" s="9">
        <v>34</v>
      </c>
      <c r="C57" s="12" t="s">
        <v>83</v>
      </c>
      <c r="D57" s="13" t="s">
        <v>61</v>
      </c>
      <c r="E57" s="9">
        <v>5</v>
      </c>
      <c r="F57" s="10">
        <f t="shared" si="0"/>
        <v>0.89100000000000001</v>
      </c>
      <c r="G57" s="10">
        <v>0.312</v>
      </c>
      <c r="H57" s="10">
        <v>0.23</v>
      </c>
      <c r="I57" s="10">
        <v>0.34899999999999998</v>
      </c>
    </row>
    <row r="58" spans="2:9" ht="15.75">
      <c r="B58" s="9">
        <v>35</v>
      </c>
      <c r="C58" s="12" t="s">
        <v>620</v>
      </c>
      <c r="D58" s="13" t="s">
        <v>52</v>
      </c>
      <c r="E58" s="9">
        <v>5</v>
      </c>
      <c r="F58" s="10">
        <f t="shared" si="0"/>
        <v>0.7</v>
      </c>
      <c r="G58" s="10"/>
      <c r="H58" s="10">
        <v>0.2</v>
      </c>
      <c r="I58" s="10">
        <v>0.5</v>
      </c>
    </row>
    <row r="59" spans="2:9" ht="15.75">
      <c r="B59" s="9">
        <v>36</v>
      </c>
      <c r="C59" s="12" t="s">
        <v>621</v>
      </c>
      <c r="D59" s="13" t="s">
        <v>95</v>
      </c>
      <c r="E59" s="9">
        <v>5</v>
      </c>
      <c r="F59" s="10">
        <f t="shared" si="0"/>
        <v>1.8860000000000001</v>
      </c>
      <c r="G59" s="10">
        <v>0.98199999999999998</v>
      </c>
      <c r="H59" s="10"/>
      <c r="I59" s="10">
        <v>0.90400000000000003</v>
      </c>
    </row>
    <row r="60" spans="2:9" ht="15.75">
      <c r="B60" s="9">
        <v>37</v>
      </c>
      <c r="C60" s="12" t="s">
        <v>92</v>
      </c>
      <c r="D60" s="13" t="s">
        <v>56</v>
      </c>
      <c r="E60" s="9">
        <v>5</v>
      </c>
      <c r="F60" s="10">
        <f t="shared" si="0"/>
        <v>0.78400000000000003</v>
      </c>
      <c r="G60" s="10">
        <v>0.78400000000000003</v>
      </c>
      <c r="H60" s="10"/>
      <c r="I60" s="10"/>
    </row>
    <row r="61" spans="2:9" ht="15.75">
      <c r="B61" s="9"/>
      <c r="C61" s="9" t="s">
        <v>15</v>
      </c>
      <c r="D61" s="13"/>
      <c r="E61" s="9"/>
      <c r="F61" s="10">
        <f>SUM(F57:F60)</f>
        <v>4.2610000000000001</v>
      </c>
      <c r="G61" s="10">
        <f>SUM(G57:G60)</f>
        <v>2.0780000000000003</v>
      </c>
      <c r="H61" s="10">
        <f t="shared" ref="H61:I61" si="4">SUM(H57:H60)</f>
        <v>0.43000000000000005</v>
      </c>
      <c r="I61" s="10">
        <f t="shared" si="4"/>
        <v>1.7530000000000001</v>
      </c>
    </row>
    <row r="62" spans="2:9" ht="19.149999999999999" customHeight="1">
      <c r="B62" s="9"/>
      <c r="C62" s="60" t="s">
        <v>96</v>
      </c>
      <c r="D62" s="61"/>
      <c r="E62" s="61"/>
      <c r="F62" s="61"/>
      <c r="G62" s="61"/>
      <c r="H62" s="61"/>
      <c r="I62" s="62"/>
    </row>
    <row r="63" spans="2:9" ht="15.75">
      <c r="B63" s="9">
        <v>38</v>
      </c>
      <c r="C63" s="15" t="s">
        <v>622</v>
      </c>
      <c r="D63" s="13" t="s">
        <v>95</v>
      </c>
      <c r="E63" s="9">
        <v>5</v>
      </c>
      <c r="F63" s="10">
        <f t="shared" si="0"/>
        <v>1.675</v>
      </c>
      <c r="G63" s="10">
        <v>1.425</v>
      </c>
      <c r="H63" s="10"/>
      <c r="I63" s="10">
        <v>0.25</v>
      </c>
    </row>
    <row r="64" spans="2:9" ht="15.75">
      <c r="B64" s="9">
        <v>39</v>
      </c>
      <c r="C64" s="15" t="s">
        <v>93</v>
      </c>
      <c r="D64" s="13" t="s">
        <v>36</v>
      </c>
      <c r="E64" s="9">
        <v>5</v>
      </c>
      <c r="F64" s="10">
        <f t="shared" si="0"/>
        <v>1.554</v>
      </c>
      <c r="G64" s="10">
        <v>1.36</v>
      </c>
      <c r="H64" s="10"/>
      <c r="I64" s="10">
        <v>0.19400000000000001</v>
      </c>
    </row>
    <row r="65" spans="2:9" ht="15.75">
      <c r="B65" s="9">
        <v>40</v>
      </c>
      <c r="C65" s="15" t="s">
        <v>94</v>
      </c>
      <c r="D65" s="13" t="s">
        <v>97</v>
      </c>
      <c r="E65" s="9">
        <v>5</v>
      </c>
      <c r="F65" s="10">
        <f t="shared" si="0"/>
        <v>1.2280000000000002</v>
      </c>
      <c r="G65" s="10">
        <v>1.0960000000000001</v>
      </c>
      <c r="H65" s="10"/>
      <c r="I65" s="10">
        <v>0.13200000000000001</v>
      </c>
    </row>
    <row r="66" spans="2:9" ht="15.75">
      <c r="B66" s="9">
        <v>41</v>
      </c>
      <c r="C66" s="15" t="s">
        <v>623</v>
      </c>
      <c r="D66" s="13" t="s">
        <v>76</v>
      </c>
      <c r="E66" s="9">
        <v>5</v>
      </c>
      <c r="F66" s="10">
        <f t="shared" si="0"/>
        <v>1.6679999999999999</v>
      </c>
      <c r="G66" s="10"/>
      <c r="H66" s="10"/>
      <c r="I66" s="10">
        <v>1.6679999999999999</v>
      </c>
    </row>
    <row r="67" spans="2:9" ht="15.75">
      <c r="B67" s="17">
        <v>42</v>
      </c>
      <c r="C67" s="18" t="s">
        <v>624</v>
      </c>
      <c r="D67" s="19" t="s">
        <v>69</v>
      </c>
      <c r="E67" s="17">
        <v>5</v>
      </c>
      <c r="F67" s="20">
        <f>G67+H67+I67</f>
        <v>3.0529999999999999</v>
      </c>
      <c r="G67" s="20"/>
      <c r="H67" s="20">
        <v>0.59799999999999998</v>
      </c>
      <c r="I67" s="20">
        <v>2.4550000000000001</v>
      </c>
    </row>
    <row r="68" spans="2:9" ht="18" customHeight="1">
      <c r="B68" s="17"/>
      <c r="C68" s="17" t="s">
        <v>15</v>
      </c>
      <c r="D68" s="19"/>
      <c r="E68" s="17"/>
      <c r="F68" s="20">
        <f>SUM(F63:F67)</f>
        <v>9.1780000000000008</v>
      </c>
      <c r="G68" s="20">
        <f>SUM(G63:G67)</f>
        <v>3.8810000000000002</v>
      </c>
      <c r="H68" s="20">
        <f t="shared" ref="H68:I68" si="5">SUM(H63:H67)</f>
        <v>0.59799999999999998</v>
      </c>
      <c r="I68" s="20">
        <f t="shared" si="5"/>
        <v>4.6989999999999998</v>
      </c>
    </row>
    <row r="69" spans="2:9" ht="19.899999999999999" customHeight="1">
      <c r="B69" s="21"/>
      <c r="C69" s="21" t="s">
        <v>98</v>
      </c>
      <c r="D69" s="22"/>
      <c r="E69" s="21"/>
      <c r="F69" s="23">
        <f>F35+F40+F51+F55+F61+F68</f>
        <v>43.838999999999999</v>
      </c>
      <c r="G69" s="23">
        <f>G35+G40+G51+G55+G61+G68</f>
        <v>10.393000000000001</v>
      </c>
      <c r="H69" s="23">
        <f>H35+H40+H51+H55+H61+H68</f>
        <v>5.0729999999999995</v>
      </c>
      <c r="I69" s="23">
        <f>I35+I40+I51+I55+I61+I68</f>
        <v>28.372999999999998</v>
      </c>
    </row>
    <row r="70" spans="2:9" ht="20.45" customHeight="1">
      <c r="B70" s="9"/>
      <c r="C70" s="60" t="s">
        <v>99</v>
      </c>
      <c r="D70" s="61"/>
      <c r="E70" s="61"/>
      <c r="F70" s="61"/>
      <c r="G70" s="61"/>
      <c r="H70" s="61"/>
      <c r="I70" s="62"/>
    </row>
    <row r="71" spans="2:9" ht="19.149999999999999" customHeight="1">
      <c r="B71" s="9"/>
      <c r="C71" s="60" t="s">
        <v>100</v>
      </c>
      <c r="D71" s="61"/>
      <c r="E71" s="61"/>
      <c r="F71" s="61"/>
      <c r="G71" s="61"/>
      <c r="H71" s="61"/>
      <c r="I71" s="62"/>
    </row>
    <row r="72" spans="2:9" ht="15.75">
      <c r="B72" s="9">
        <v>43</v>
      </c>
      <c r="C72" s="12" t="s">
        <v>101</v>
      </c>
      <c r="D72" s="13" t="s">
        <v>76</v>
      </c>
      <c r="E72" s="9">
        <v>5</v>
      </c>
      <c r="F72" s="20">
        <f>G72+H72+I72</f>
        <v>4.2279999999999998</v>
      </c>
      <c r="G72" s="20">
        <v>3.3719999999999999</v>
      </c>
      <c r="H72" s="20">
        <v>0.23499999999999999</v>
      </c>
      <c r="I72" s="20">
        <v>0.621</v>
      </c>
    </row>
    <row r="73" spans="2:9" ht="15.75">
      <c r="B73" s="9">
        <v>44</v>
      </c>
      <c r="C73" s="12" t="s">
        <v>102</v>
      </c>
      <c r="D73" s="13" t="s">
        <v>109</v>
      </c>
      <c r="E73" s="9">
        <v>5</v>
      </c>
      <c r="F73" s="20">
        <f>G73+H73+I73</f>
        <v>2.0979999999999999</v>
      </c>
      <c r="G73" s="20">
        <v>2.0979999999999999</v>
      </c>
      <c r="H73" s="20"/>
      <c r="I73" s="20"/>
    </row>
    <row r="74" spans="2:9" ht="15.75">
      <c r="B74" s="9">
        <v>45</v>
      </c>
      <c r="C74" s="12" t="s">
        <v>103</v>
      </c>
      <c r="D74" s="13" t="s">
        <v>37</v>
      </c>
      <c r="E74" s="9">
        <v>5</v>
      </c>
      <c r="F74" s="20">
        <f>G74+H74+I74</f>
        <v>3.6859999999999999</v>
      </c>
      <c r="G74" s="20">
        <f>1.522+0.827</f>
        <v>2.3490000000000002</v>
      </c>
      <c r="H74" s="20">
        <v>0.5</v>
      </c>
      <c r="I74" s="20">
        <v>0.83699999999999997</v>
      </c>
    </row>
    <row r="75" spans="2:9" ht="15.75">
      <c r="B75" s="9">
        <v>46</v>
      </c>
      <c r="C75" s="12" t="s">
        <v>104</v>
      </c>
      <c r="D75" s="13" t="s">
        <v>110</v>
      </c>
      <c r="E75" s="9">
        <v>5</v>
      </c>
      <c r="F75" s="10">
        <f>G75+H75+I75</f>
        <v>2.4660000000000002</v>
      </c>
      <c r="G75" s="10">
        <v>1.611</v>
      </c>
      <c r="H75" s="10"/>
      <c r="I75" s="10">
        <v>0.85499999999999998</v>
      </c>
    </row>
    <row r="76" spans="2:9" ht="15.75">
      <c r="B76" s="9">
        <v>47</v>
      </c>
      <c r="C76" s="12" t="s">
        <v>105</v>
      </c>
      <c r="D76" s="13" t="s">
        <v>111</v>
      </c>
      <c r="E76" s="9">
        <v>5</v>
      </c>
      <c r="F76" s="10">
        <f t="shared" si="0"/>
        <v>1.4710000000000001</v>
      </c>
      <c r="G76" s="10">
        <v>1.377</v>
      </c>
      <c r="H76" s="10"/>
      <c r="I76" s="10">
        <v>9.4E-2</v>
      </c>
    </row>
    <row r="77" spans="2:9" ht="15.75">
      <c r="B77" s="9">
        <v>48</v>
      </c>
      <c r="C77" s="12" t="s">
        <v>106</v>
      </c>
      <c r="D77" s="13" t="s">
        <v>58</v>
      </c>
      <c r="E77" s="9">
        <v>5</v>
      </c>
      <c r="F77" s="10">
        <f>G77+H77+I77</f>
        <v>0.96199999999999997</v>
      </c>
      <c r="G77" s="10"/>
      <c r="H77" s="10"/>
      <c r="I77" s="10">
        <v>0.96199999999999997</v>
      </c>
    </row>
    <row r="78" spans="2:9" ht="15.75">
      <c r="B78" s="9">
        <v>49</v>
      </c>
      <c r="C78" s="12" t="s">
        <v>107</v>
      </c>
      <c r="D78" s="13" t="s">
        <v>36</v>
      </c>
      <c r="E78" s="9">
        <v>5</v>
      </c>
      <c r="F78" s="10">
        <f t="shared" ref="F78:F177" si="6">G78+H78+I78</f>
        <v>0.66500000000000004</v>
      </c>
      <c r="G78" s="10"/>
      <c r="H78" s="10"/>
      <c r="I78" s="10">
        <v>0.66500000000000004</v>
      </c>
    </row>
    <row r="79" spans="2:9" ht="15.75">
      <c r="B79" s="9">
        <v>50</v>
      </c>
      <c r="C79" s="12" t="s">
        <v>108</v>
      </c>
      <c r="D79" s="13" t="s">
        <v>112</v>
      </c>
      <c r="E79" s="9">
        <v>5</v>
      </c>
      <c r="F79" s="10">
        <f t="shared" si="6"/>
        <v>1.448</v>
      </c>
      <c r="G79" s="10"/>
      <c r="H79" s="10"/>
      <c r="I79" s="10">
        <v>1.448</v>
      </c>
    </row>
    <row r="80" spans="2:9" ht="15.75">
      <c r="B80" s="9">
        <v>51</v>
      </c>
      <c r="C80" s="12" t="s">
        <v>116</v>
      </c>
      <c r="D80" s="13" t="s">
        <v>59</v>
      </c>
      <c r="E80" s="9">
        <v>5</v>
      </c>
      <c r="F80" s="10">
        <f t="shared" si="6"/>
        <v>0.69399999999999995</v>
      </c>
      <c r="G80" s="10"/>
      <c r="H80" s="10"/>
      <c r="I80" s="10">
        <v>0.69399999999999995</v>
      </c>
    </row>
    <row r="81" spans="2:9" ht="15.75">
      <c r="B81" s="9">
        <v>52</v>
      </c>
      <c r="C81" s="12" t="s">
        <v>115</v>
      </c>
      <c r="D81" s="13" t="s">
        <v>113</v>
      </c>
      <c r="E81" s="9">
        <v>5</v>
      </c>
      <c r="F81" s="10">
        <f t="shared" si="6"/>
        <v>0.60799999999999998</v>
      </c>
      <c r="G81" s="10">
        <v>0.57999999999999996</v>
      </c>
      <c r="H81" s="10">
        <v>2.8000000000000001E-2</v>
      </c>
      <c r="I81" s="10"/>
    </row>
    <row r="82" spans="2:9" ht="15.75">
      <c r="B82" s="9">
        <v>53</v>
      </c>
      <c r="C82" s="12" t="s">
        <v>663</v>
      </c>
      <c r="D82" s="13" t="s">
        <v>114</v>
      </c>
      <c r="E82" s="9">
        <v>5</v>
      </c>
      <c r="F82" s="10">
        <f t="shared" si="6"/>
        <v>2.4510000000000001</v>
      </c>
      <c r="G82" s="10"/>
      <c r="H82" s="10"/>
      <c r="I82" s="10">
        <v>2.4510000000000001</v>
      </c>
    </row>
    <row r="83" spans="2:9" ht="21" customHeight="1">
      <c r="B83" s="9"/>
      <c r="C83" s="9" t="s">
        <v>15</v>
      </c>
      <c r="D83" s="13"/>
      <c r="E83" s="9"/>
      <c r="F83" s="10">
        <f>G83+H83+I83</f>
        <v>20.777000000000001</v>
      </c>
      <c r="G83" s="10">
        <f>SUM(G72:G82)</f>
        <v>11.387</v>
      </c>
      <c r="H83" s="10">
        <f t="shared" ref="H83:I83" si="7">SUM(H72:H82)</f>
        <v>0.76300000000000001</v>
      </c>
      <c r="I83" s="10">
        <f t="shared" si="7"/>
        <v>8.6269999999999989</v>
      </c>
    </row>
    <row r="84" spans="2:9" ht="20.45" customHeight="1">
      <c r="B84" s="9"/>
      <c r="C84" s="60" t="s">
        <v>118</v>
      </c>
      <c r="D84" s="61"/>
      <c r="E84" s="61"/>
      <c r="F84" s="61"/>
      <c r="G84" s="61"/>
      <c r="H84" s="61"/>
      <c r="I84" s="62"/>
    </row>
    <row r="85" spans="2:9" ht="19.899999999999999" customHeight="1">
      <c r="B85" s="9">
        <v>54</v>
      </c>
      <c r="C85" s="12" t="s">
        <v>117</v>
      </c>
      <c r="D85" s="13" t="s">
        <v>118</v>
      </c>
      <c r="E85" s="9">
        <v>5</v>
      </c>
      <c r="F85" s="10">
        <f t="shared" si="6"/>
        <v>2.2269999999999999</v>
      </c>
      <c r="G85" s="10"/>
      <c r="H85" s="10"/>
      <c r="I85" s="10">
        <v>2.2269999999999999</v>
      </c>
    </row>
    <row r="86" spans="2:9" ht="19.149999999999999" customHeight="1">
      <c r="B86" s="24"/>
      <c r="C86" s="24" t="s">
        <v>98</v>
      </c>
      <c r="D86" s="25"/>
      <c r="E86" s="24"/>
      <c r="F86" s="23">
        <f>SUM(F83:F85)</f>
        <v>23.004000000000001</v>
      </c>
      <c r="G86" s="26">
        <f>SUM(G83:G85)</f>
        <v>11.387</v>
      </c>
      <c r="H86" s="26">
        <f t="shared" ref="H86:I86" si="8">SUM(H83:H85)</f>
        <v>0.76300000000000001</v>
      </c>
      <c r="I86" s="26">
        <f t="shared" si="8"/>
        <v>10.853999999999999</v>
      </c>
    </row>
    <row r="87" spans="2:9" ht="22.9" customHeight="1">
      <c r="B87" s="9"/>
      <c r="C87" s="60" t="s">
        <v>119</v>
      </c>
      <c r="D87" s="61"/>
      <c r="E87" s="61"/>
      <c r="F87" s="61"/>
      <c r="G87" s="61"/>
      <c r="H87" s="61"/>
      <c r="I87" s="62"/>
    </row>
    <row r="88" spans="2:9" ht="21.6" customHeight="1">
      <c r="B88" s="9"/>
      <c r="C88" s="60" t="s">
        <v>120</v>
      </c>
      <c r="D88" s="61"/>
      <c r="E88" s="61"/>
      <c r="F88" s="61"/>
      <c r="G88" s="61"/>
      <c r="H88" s="61"/>
      <c r="I88" s="62"/>
    </row>
    <row r="89" spans="2:9" ht="15.75">
      <c r="B89" s="9">
        <v>55</v>
      </c>
      <c r="C89" s="12" t="s">
        <v>121</v>
      </c>
      <c r="D89" s="13" t="s">
        <v>110</v>
      </c>
      <c r="E89" s="9">
        <v>4</v>
      </c>
      <c r="F89" s="10">
        <f t="shared" si="6"/>
        <v>0.98499999999999999</v>
      </c>
      <c r="G89" s="10">
        <v>0.98499999999999999</v>
      </c>
      <c r="H89" s="10"/>
      <c r="I89" s="10"/>
    </row>
    <row r="90" spans="2:9" ht="15.75">
      <c r="B90" s="9">
        <v>56</v>
      </c>
      <c r="C90" s="12" t="s">
        <v>122</v>
      </c>
      <c r="D90" s="13" t="s">
        <v>123</v>
      </c>
      <c r="E90" s="9">
        <v>4</v>
      </c>
      <c r="F90" s="10">
        <f t="shared" si="6"/>
        <v>0.95699999999999996</v>
      </c>
      <c r="G90" s="10">
        <v>0.95699999999999996</v>
      </c>
      <c r="H90" s="10"/>
      <c r="I90" s="10"/>
    </row>
    <row r="91" spans="2:9" ht="15.75">
      <c r="B91" s="9">
        <v>57</v>
      </c>
      <c r="C91" s="12" t="s">
        <v>124</v>
      </c>
      <c r="D91" s="13" t="s">
        <v>36</v>
      </c>
      <c r="E91" s="9">
        <v>4</v>
      </c>
      <c r="F91" s="10">
        <f t="shared" si="6"/>
        <v>1.879</v>
      </c>
      <c r="G91" s="10">
        <v>0.84199999999999997</v>
      </c>
      <c r="H91" s="10">
        <v>0.32500000000000001</v>
      </c>
      <c r="I91" s="10">
        <f>0.402+0.31</f>
        <v>0.71199999999999997</v>
      </c>
    </row>
    <row r="92" spans="2:9" ht="15.75">
      <c r="B92" s="9">
        <v>58</v>
      </c>
      <c r="C92" s="12" t="s">
        <v>125</v>
      </c>
      <c r="D92" s="13" t="s">
        <v>52</v>
      </c>
      <c r="E92" s="9">
        <v>4</v>
      </c>
      <c r="F92" s="10">
        <f t="shared" si="6"/>
        <v>2.2709999999999999</v>
      </c>
      <c r="G92" s="10">
        <v>1.9990000000000001</v>
      </c>
      <c r="H92" s="10"/>
      <c r="I92" s="10">
        <v>0.27200000000000002</v>
      </c>
    </row>
    <row r="93" spans="2:9" ht="15.75">
      <c r="B93" s="9">
        <v>59</v>
      </c>
      <c r="C93" s="12" t="s">
        <v>126</v>
      </c>
      <c r="D93" s="13" t="s">
        <v>130</v>
      </c>
      <c r="E93" s="9">
        <v>5</v>
      </c>
      <c r="F93" s="10">
        <f t="shared" si="6"/>
        <v>1.212</v>
      </c>
      <c r="G93" s="10">
        <f>0.486+0.228+0.498</f>
        <v>1.212</v>
      </c>
      <c r="H93" s="10"/>
      <c r="I93" s="10"/>
    </row>
    <row r="94" spans="2:9" ht="15.75">
      <c r="B94" s="9">
        <v>60</v>
      </c>
      <c r="C94" s="12" t="s">
        <v>127</v>
      </c>
      <c r="D94" s="13" t="s">
        <v>131</v>
      </c>
      <c r="E94" s="9">
        <v>5</v>
      </c>
      <c r="F94" s="10">
        <f t="shared" si="6"/>
        <v>1.5609999999999999</v>
      </c>
      <c r="G94" s="10"/>
      <c r="H94" s="10"/>
      <c r="I94" s="10">
        <f>1.066+0.495</f>
        <v>1.5609999999999999</v>
      </c>
    </row>
    <row r="95" spans="2:9" ht="15.75">
      <c r="B95" s="9">
        <v>61</v>
      </c>
      <c r="C95" s="12" t="s">
        <v>128</v>
      </c>
      <c r="D95" s="13" t="s">
        <v>132</v>
      </c>
      <c r="E95" s="9">
        <v>5</v>
      </c>
      <c r="F95" s="10">
        <f t="shared" si="6"/>
        <v>2.181</v>
      </c>
      <c r="G95" s="10"/>
      <c r="H95" s="10">
        <v>1.524</v>
      </c>
      <c r="I95" s="10">
        <v>0.65700000000000003</v>
      </c>
    </row>
    <row r="96" spans="2:9" ht="15.75">
      <c r="B96" s="9">
        <v>62</v>
      </c>
      <c r="C96" s="12" t="s">
        <v>129</v>
      </c>
      <c r="D96" s="13" t="s">
        <v>133</v>
      </c>
      <c r="E96" s="9">
        <v>5</v>
      </c>
      <c r="F96" s="10">
        <f>G96+H96+I96</f>
        <v>0.20599999999999999</v>
      </c>
      <c r="G96" s="10"/>
      <c r="H96" s="10"/>
      <c r="I96" s="10">
        <v>0.20599999999999999</v>
      </c>
    </row>
    <row r="97" spans="2:9" ht="15.75">
      <c r="B97" s="9">
        <v>63</v>
      </c>
      <c r="C97" s="12" t="s">
        <v>134</v>
      </c>
      <c r="D97" s="13" t="s">
        <v>135</v>
      </c>
      <c r="E97" s="9">
        <v>5</v>
      </c>
      <c r="F97" s="10">
        <f t="shared" si="6"/>
        <v>0.59699999999999998</v>
      </c>
      <c r="G97" s="10"/>
      <c r="H97" s="10"/>
      <c r="I97" s="10">
        <v>0.59699999999999998</v>
      </c>
    </row>
    <row r="98" spans="2:9" ht="15.75">
      <c r="B98" s="9">
        <v>64</v>
      </c>
      <c r="C98" s="12" t="s">
        <v>140</v>
      </c>
      <c r="D98" s="13" t="s">
        <v>112</v>
      </c>
      <c r="E98" s="9">
        <v>5</v>
      </c>
      <c r="F98" s="10">
        <f t="shared" si="6"/>
        <v>0.91500000000000004</v>
      </c>
      <c r="G98" s="10"/>
      <c r="H98" s="10"/>
      <c r="I98" s="10">
        <v>0.91500000000000004</v>
      </c>
    </row>
    <row r="99" spans="2:9" ht="15.75">
      <c r="B99" s="9">
        <v>65</v>
      </c>
      <c r="C99" s="12" t="s">
        <v>136</v>
      </c>
      <c r="D99" s="13" t="s">
        <v>37</v>
      </c>
      <c r="E99" s="9">
        <v>4</v>
      </c>
      <c r="F99" s="10">
        <f t="shared" si="6"/>
        <v>1.75</v>
      </c>
      <c r="G99" s="10">
        <v>1.75</v>
      </c>
      <c r="H99" s="10"/>
      <c r="I99" s="10"/>
    </row>
    <row r="100" spans="2:9" ht="15.75">
      <c r="B100" s="9">
        <v>66</v>
      </c>
      <c r="C100" s="12" t="s">
        <v>137</v>
      </c>
      <c r="D100" s="13" t="s">
        <v>141</v>
      </c>
      <c r="E100" s="9">
        <v>5</v>
      </c>
      <c r="F100" s="10">
        <f t="shared" si="6"/>
        <v>0.89600000000000002</v>
      </c>
      <c r="G100" s="10"/>
      <c r="H100" s="10"/>
      <c r="I100" s="10">
        <v>0.89600000000000002</v>
      </c>
    </row>
    <row r="101" spans="2:9" ht="15.75">
      <c r="B101" s="9">
        <v>67</v>
      </c>
      <c r="C101" s="12" t="s">
        <v>138</v>
      </c>
      <c r="D101" s="13" t="s">
        <v>142</v>
      </c>
      <c r="E101" s="9">
        <v>5</v>
      </c>
      <c r="F101" s="10">
        <f t="shared" si="6"/>
        <v>0.51900000000000002</v>
      </c>
      <c r="G101" s="10"/>
      <c r="H101" s="10"/>
      <c r="I101" s="10">
        <v>0.51900000000000002</v>
      </c>
    </row>
    <row r="102" spans="2:9" ht="15.75">
      <c r="B102" s="9">
        <v>68</v>
      </c>
      <c r="C102" s="12" t="s">
        <v>139</v>
      </c>
      <c r="D102" s="13" t="s">
        <v>145</v>
      </c>
      <c r="E102" s="9">
        <v>5</v>
      </c>
      <c r="F102" s="10">
        <f t="shared" si="6"/>
        <v>0.47699999999999998</v>
      </c>
      <c r="G102" s="10"/>
      <c r="H102" s="10"/>
      <c r="I102" s="10">
        <v>0.47699999999999998</v>
      </c>
    </row>
    <row r="103" spans="2:9" ht="15.75">
      <c r="B103" s="9">
        <v>69</v>
      </c>
      <c r="C103" s="12" t="s">
        <v>143</v>
      </c>
      <c r="D103" s="13" t="s">
        <v>146</v>
      </c>
      <c r="E103" s="9">
        <v>5</v>
      </c>
      <c r="F103" s="10">
        <f t="shared" si="6"/>
        <v>0.755</v>
      </c>
      <c r="G103" s="10"/>
      <c r="H103" s="10"/>
      <c r="I103" s="10">
        <v>0.755</v>
      </c>
    </row>
    <row r="104" spans="2:9" ht="15.75">
      <c r="B104" s="9">
        <v>70</v>
      </c>
      <c r="C104" s="12" t="s">
        <v>144</v>
      </c>
      <c r="D104" s="13" t="s">
        <v>59</v>
      </c>
      <c r="E104" s="9">
        <v>5</v>
      </c>
      <c r="F104" s="10">
        <f t="shared" si="6"/>
        <v>1.569</v>
      </c>
      <c r="G104" s="10"/>
      <c r="H104" s="10">
        <v>0.63100000000000001</v>
      </c>
      <c r="I104" s="10">
        <v>0.93799999999999994</v>
      </c>
    </row>
    <row r="105" spans="2:9" ht="15.75">
      <c r="B105" s="9">
        <v>71</v>
      </c>
      <c r="C105" s="12" t="s">
        <v>147</v>
      </c>
      <c r="D105" s="13" t="s">
        <v>152</v>
      </c>
      <c r="E105" s="9">
        <v>5</v>
      </c>
      <c r="F105" s="10">
        <f t="shared" si="6"/>
        <v>0.47499999999999998</v>
      </c>
      <c r="G105" s="10">
        <v>0.182</v>
      </c>
      <c r="H105" s="10"/>
      <c r="I105" s="10">
        <v>0.29299999999999998</v>
      </c>
    </row>
    <row r="106" spans="2:9" ht="15.75">
      <c r="B106" s="9">
        <v>72</v>
      </c>
      <c r="C106" s="12" t="s">
        <v>148</v>
      </c>
      <c r="D106" s="13" t="s">
        <v>153</v>
      </c>
      <c r="E106" s="9">
        <v>5</v>
      </c>
      <c r="F106" s="10">
        <f t="shared" si="6"/>
        <v>2.1</v>
      </c>
      <c r="G106" s="10"/>
      <c r="H106" s="10">
        <v>0.39</v>
      </c>
      <c r="I106" s="10">
        <v>1.71</v>
      </c>
    </row>
    <row r="107" spans="2:9" ht="15.75">
      <c r="B107" s="9">
        <v>73</v>
      </c>
      <c r="C107" s="12" t="s">
        <v>149</v>
      </c>
      <c r="D107" s="13" t="s">
        <v>154</v>
      </c>
      <c r="E107" s="9">
        <v>5</v>
      </c>
      <c r="F107" s="10">
        <f t="shared" si="6"/>
        <v>2.6560000000000001</v>
      </c>
      <c r="G107" s="10">
        <v>0.8</v>
      </c>
      <c r="H107" s="10">
        <v>0.16400000000000001</v>
      </c>
      <c r="I107" s="10">
        <v>1.6919999999999999</v>
      </c>
    </row>
    <row r="108" spans="2:9" ht="15.75">
      <c r="B108" s="9">
        <v>74</v>
      </c>
      <c r="C108" s="12" t="s">
        <v>150</v>
      </c>
      <c r="D108" s="13" t="s">
        <v>155</v>
      </c>
      <c r="E108" s="9">
        <v>5</v>
      </c>
      <c r="F108" s="10">
        <f t="shared" si="6"/>
        <v>0.36</v>
      </c>
      <c r="G108" s="10">
        <v>0.36</v>
      </c>
      <c r="H108" s="10"/>
      <c r="I108" s="10"/>
    </row>
    <row r="109" spans="2:9" ht="15.75">
      <c r="B109" s="9">
        <v>75</v>
      </c>
      <c r="C109" s="12" t="s">
        <v>151</v>
      </c>
      <c r="D109" s="13" t="s">
        <v>156</v>
      </c>
      <c r="E109" s="9">
        <v>4</v>
      </c>
      <c r="F109" s="10">
        <f t="shared" si="6"/>
        <v>1.0329999999999999</v>
      </c>
      <c r="G109" s="10">
        <f>0.475+0.122</f>
        <v>0.59699999999999998</v>
      </c>
      <c r="H109" s="10"/>
      <c r="I109" s="10">
        <v>0.436</v>
      </c>
    </row>
    <row r="110" spans="2:9" ht="15.75">
      <c r="B110" s="9">
        <v>76</v>
      </c>
      <c r="C110" s="12" t="s">
        <v>157</v>
      </c>
      <c r="D110" s="13" t="s">
        <v>160</v>
      </c>
      <c r="E110" s="9">
        <v>5</v>
      </c>
      <c r="F110" s="10">
        <f>G110+H110+I110</f>
        <v>0.30199999999999999</v>
      </c>
      <c r="G110" s="10">
        <v>0.30199999999999999</v>
      </c>
      <c r="H110" s="10"/>
      <c r="I110" s="10"/>
    </row>
    <row r="111" spans="2:9" ht="15.75">
      <c r="B111" s="9">
        <v>77</v>
      </c>
      <c r="C111" s="12" t="s">
        <v>158</v>
      </c>
      <c r="D111" s="13" t="s">
        <v>161</v>
      </c>
      <c r="E111" s="9">
        <v>5</v>
      </c>
      <c r="F111" s="10">
        <f t="shared" si="6"/>
        <v>0.55200000000000005</v>
      </c>
      <c r="G111" s="10"/>
      <c r="H111" s="10">
        <v>9.1999999999999998E-2</v>
      </c>
      <c r="I111" s="10">
        <v>0.46</v>
      </c>
    </row>
    <row r="112" spans="2:9" ht="15.75">
      <c r="B112" s="9">
        <v>78</v>
      </c>
      <c r="C112" s="12" t="s">
        <v>159</v>
      </c>
      <c r="D112" s="13" t="s">
        <v>162</v>
      </c>
      <c r="E112" s="9">
        <v>4</v>
      </c>
      <c r="F112" s="10">
        <f t="shared" si="6"/>
        <v>1.4409999999999998</v>
      </c>
      <c r="G112" s="10">
        <v>1.081</v>
      </c>
      <c r="H112" s="10">
        <v>0.32500000000000001</v>
      </c>
      <c r="I112" s="10">
        <v>3.5000000000000003E-2</v>
      </c>
    </row>
    <row r="113" spans="2:9" ht="15.75">
      <c r="B113" s="9">
        <v>79</v>
      </c>
      <c r="C113" s="12" t="s">
        <v>163</v>
      </c>
      <c r="D113" s="13" t="s">
        <v>164</v>
      </c>
      <c r="E113" s="9">
        <v>4</v>
      </c>
      <c r="F113" s="10">
        <f t="shared" si="6"/>
        <v>1.0899999999999999</v>
      </c>
      <c r="G113" s="10">
        <v>0.94499999999999995</v>
      </c>
      <c r="H113" s="10"/>
      <c r="I113" s="10">
        <v>0.14499999999999999</v>
      </c>
    </row>
    <row r="114" spans="2:9" ht="15.75">
      <c r="B114" s="9">
        <v>80</v>
      </c>
      <c r="C114" s="12" t="s">
        <v>165</v>
      </c>
      <c r="D114" s="13" t="s">
        <v>170</v>
      </c>
      <c r="E114" s="9">
        <v>5</v>
      </c>
      <c r="F114" s="10">
        <f t="shared" si="6"/>
        <v>0.82499999999999996</v>
      </c>
      <c r="G114" s="10"/>
      <c r="H114" s="10"/>
      <c r="I114" s="10">
        <v>0.82499999999999996</v>
      </c>
    </row>
    <row r="115" spans="2:9" ht="15.75">
      <c r="B115" s="9">
        <v>81</v>
      </c>
      <c r="C115" s="12" t="s">
        <v>166</v>
      </c>
      <c r="D115" s="13" t="s">
        <v>171</v>
      </c>
      <c r="E115" s="9">
        <v>5</v>
      </c>
      <c r="F115" s="10">
        <f t="shared" si="6"/>
        <v>0.317</v>
      </c>
      <c r="G115" s="10"/>
      <c r="H115" s="10"/>
      <c r="I115" s="10">
        <v>0.317</v>
      </c>
    </row>
    <row r="116" spans="2:9" ht="15.75">
      <c r="B116" s="9">
        <v>82</v>
      </c>
      <c r="C116" s="12" t="s">
        <v>167</v>
      </c>
      <c r="D116" s="13" t="s">
        <v>172</v>
      </c>
      <c r="E116" s="9">
        <v>5</v>
      </c>
      <c r="F116" s="10">
        <f t="shared" si="6"/>
        <v>0.754</v>
      </c>
      <c r="G116" s="10"/>
      <c r="H116" s="10"/>
      <c r="I116" s="10">
        <v>0.754</v>
      </c>
    </row>
    <row r="117" spans="2:9" ht="15.75">
      <c r="B117" s="9">
        <v>83</v>
      </c>
      <c r="C117" s="12" t="s">
        <v>168</v>
      </c>
      <c r="D117" s="13" t="s">
        <v>173</v>
      </c>
      <c r="E117" s="9">
        <v>5</v>
      </c>
      <c r="F117" s="10">
        <f t="shared" si="6"/>
        <v>0.47</v>
      </c>
      <c r="G117" s="10"/>
      <c r="H117" s="10"/>
      <c r="I117" s="10">
        <v>0.47</v>
      </c>
    </row>
    <row r="118" spans="2:9" ht="15.75">
      <c r="B118" s="9">
        <v>84</v>
      </c>
      <c r="C118" s="12" t="s">
        <v>169</v>
      </c>
      <c r="D118" s="13" t="s">
        <v>174</v>
      </c>
      <c r="E118" s="9">
        <v>5</v>
      </c>
      <c r="F118" s="10">
        <f t="shared" si="6"/>
        <v>0.35499999999999998</v>
      </c>
      <c r="G118" s="10">
        <v>0.13</v>
      </c>
      <c r="H118" s="10"/>
      <c r="I118" s="10">
        <v>0.22500000000000001</v>
      </c>
    </row>
    <row r="119" spans="2:9" ht="15.75">
      <c r="B119" s="9">
        <v>85</v>
      </c>
      <c r="C119" s="12" t="s">
        <v>175</v>
      </c>
      <c r="D119" s="13" t="s">
        <v>180</v>
      </c>
      <c r="E119" s="9">
        <v>5</v>
      </c>
      <c r="F119" s="10">
        <f t="shared" si="6"/>
        <v>2.718</v>
      </c>
      <c r="G119" s="10">
        <v>0.377</v>
      </c>
      <c r="H119" s="10"/>
      <c r="I119" s="10">
        <v>2.3410000000000002</v>
      </c>
    </row>
    <row r="120" spans="2:9" ht="15.75">
      <c r="B120" s="9">
        <v>86</v>
      </c>
      <c r="C120" s="12" t="s">
        <v>176</v>
      </c>
      <c r="D120" s="13" t="s">
        <v>181</v>
      </c>
      <c r="E120" s="9">
        <v>5</v>
      </c>
      <c r="F120" s="10">
        <f t="shared" si="6"/>
        <v>3.6799999999999997</v>
      </c>
      <c r="G120" s="10">
        <v>1.43</v>
      </c>
      <c r="H120" s="10">
        <v>5.5E-2</v>
      </c>
      <c r="I120" s="10">
        <v>2.1949999999999998</v>
      </c>
    </row>
    <row r="121" spans="2:9" ht="15.75">
      <c r="B121" s="9">
        <v>87</v>
      </c>
      <c r="C121" s="12" t="s">
        <v>177</v>
      </c>
      <c r="D121" s="13" t="s">
        <v>182</v>
      </c>
      <c r="E121" s="9">
        <v>5</v>
      </c>
      <c r="F121" s="10">
        <f t="shared" si="6"/>
        <v>1.232</v>
      </c>
      <c r="G121" s="10"/>
      <c r="H121" s="10">
        <v>0.93200000000000005</v>
      </c>
      <c r="I121" s="10">
        <v>0.3</v>
      </c>
    </row>
    <row r="122" spans="2:9" ht="15.75">
      <c r="B122" s="9">
        <v>88</v>
      </c>
      <c r="C122" s="12" t="s">
        <v>178</v>
      </c>
      <c r="D122" s="13" t="s">
        <v>69</v>
      </c>
      <c r="E122" s="9">
        <v>5</v>
      </c>
      <c r="F122" s="10">
        <f t="shared" si="6"/>
        <v>0.23400000000000001</v>
      </c>
      <c r="G122" s="10"/>
      <c r="H122" s="10"/>
      <c r="I122" s="10">
        <v>0.23400000000000001</v>
      </c>
    </row>
    <row r="123" spans="2:9" ht="22.15" customHeight="1">
      <c r="B123" s="9"/>
      <c r="C123" s="9" t="s">
        <v>15</v>
      </c>
      <c r="D123" s="13"/>
      <c r="E123" s="9"/>
      <c r="F123" s="10">
        <f>SUM(F89:F122)</f>
        <v>39.323999999999998</v>
      </c>
      <c r="G123" s="10">
        <f>SUM(G89:G122)</f>
        <v>13.949</v>
      </c>
      <c r="H123" s="10">
        <f t="shared" ref="H123" si="9">SUM(H89:H122)</f>
        <v>4.4380000000000006</v>
      </c>
      <c r="I123" s="10">
        <f>SUM(I89:I122)</f>
        <v>20.937000000000001</v>
      </c>
    </row>
    <row r="124" spans="2:9" ht="21" customHeight="1">
      <c r="B124" s="9"/>
      <c r="C124" s="60" t="s">
        <v>183</v>
      </c>
      <c r="D124" s="61"/>
      <c r="E124" s="61"/>
      <c r="F124" s="61"/>
      <c r="G124" s="61"/>
      <c r="H124" s="61"/>
      <c r="I124" s="62"/>
    </row>
    <row r="125" spans="2:9" ht="15.75">
      <c r="B125" s="9">
        <v>89</v>
      </c>
      <c r="C125" s="12" t="s">
        <v>179</v>
      </c>
      <c r="D125" s="13" t="s">
        <v>183</v>
      </c>
      <c r="E125" s="9">
        <v>5</v>
      </c>
      <c r="F125" s="10">
        <f t="shared" si="6"/>
        <v>1.0720000000000001</v>
      </c>
      <c r="G125" s="10">
        <v>1.0720000000000001</v>
      </c>
      <c r="H125" s="10"/>
      <c r="I125" s="10"/>
    </row>
    <row r="126" spans="2:9" ht="15.75">
      <c r="B126" s="9">
        <v>90</v>
      </c>
      <c r="C126" s="12" t="s">
        <v>610</v>
      </c>
      <c r="D126" s="13" t="s">
        <v>611</v>
      </c>
      <c r="E126" s="9">
        <v>5</v>
      </c>
      <c r="F126" s="10">
        <v>0.20499999999999999</v>
      </c>
      <c r="G126" s="10">
        <v>0.20499999999999999</v>
      </c>
      <c r="H126" s="10"/>
      <c r="I126" s="10"/>
    </row>
    <row r="127" spans="2:9" ht="20.45" customHeight="1">
      <c r="B127" s="9"/>
      <c r="C127" s="9" t="s">
        <v>15</v>
      </c>
      <c r="D127" s="13"/>
      <c r="E127" s="9"/>
      <c r="F127" s="10">
        <f>SUM(F125:F126)</f>
        <v>1.2770000000000001</v>
      </c>
      <c r="G127" s="10">
        <f>SUM(G125:G126)</f>
        <v>1.2770000000000001</v>
      </c>
      <c r="H127" s="10"/>
      <c r="I127" s="10"/>
    </row>
    <row r="128" spans="2:9" ht="19.899999999999999" customHeight="1">
      <c r="B128" s="24"/>
      <c r="C128" s="24" t="s">
        <v>98</v>
      </c>
      <c r="D128" s="25"/>
      <c r="E128" s="24"/>
      <c r="F128" s="56">
        <f>G128+H128+I128</f>
        <v>40.600999999999999</v>
      </c>
      <c r="G128" s="23">
        <f>SUM(G123+G125+G126)</f>
        <v>15.226000000000001</v>
      </c>
      <c r="H128" s="26">
        <f>H123+H125</f>
        <v>4.4380000000000006</v>
      </c>
      <c r="I128" s="23">
        <f t="shared" ref="I128" si="10">I123+I125</f>
        <v>20.937000000000001</v>
      </c>
    </row>
    <row r="129" spans="2:9" ht="22.9" customHeight="1">
      <c r="B129" s="9"/>
      <c r="C129" s="60" t="s">
        <v>184</v>
      </c>
      <c r="D129" s="61"/>
      <c r="E129" s="61"/>
      <c r="F129" s="61"/>
      <c r="G129" s="61"/>
      <c r="H129" s="61"/>
      <c r="I129" s="62"/>
    </row>
    <row r="130" spans="2:9" ht="22.15" customHeight="1">
      <c r="B130" s="9"/>
      <c r="C130" s="60" t="s">
        <v>185</v>
      </c>
      <c r="D130" s="61"/>
      <c r="E130" s="61"/>
      <c r="F130" s="61"/>
      <c r="G130" s="61"/>
      <c r="H130" s="61"/>
      <c r="I130" s="62"/>
    </row>
    <row r="131" spans="2:9" ht="20.45" customHeight="1">
      <c r="B131" s="85">
        <v>91</v>
      </c>
      <c r="C131" s="82" t="s">
        <v>186</v>
      </c>
      <c r="D131" s="19" t="s">
        <v>656</v>
      </c>
      <c r="E131" s="17">
        <v>5</v>
      </c>
      <c r="F131" s="88">
        <f>G131+G132+I133+I134</f>
        <v>4.0609999999999999</v>
      </c>
      <c r="G131" s="20">
        <v>1.8360000000000001</v>
      </c>
      <c r="H131" s="20"/>
      <c r="I131" s="20"/>
    </row>
    <row r="132" spans="2:9" ht="18" customHeight="1">
      <c r="B132" s="86"/>
      <c r="C132" s="83"/>
      <c r="D132" s="19" t="s">
        <v>657</v>
      </c>
      <c r="E132" s="17">
        <v>5</v>
      </c>
      <c r="F132" s="89"/>
      <c r="G132" s="20">
        <v>1.482</v>
      </c>
      <c r="H132" s="20"/>
      <c r="I132" s="20"/>
    </row>
    <row r="133" spans="2:9" ht="16.149999999999999" customHeight="1">
      <c r="B133" s="86"/>
      <c r="C133" s="83"/>
      <c r="D133" s="19" t="s">
        <v>658</v>
      </c>
      <c r="E133" s="17">
        <v>5</v>
      </c>
      <c r="F133" s="89"/>
      <c r="G133" s="20"/>
      <c r="H133" s="20"/>
      <c r="I133" s="20">
        <v>0.36</v>
      </c>
    </row>
    <row r="134" spans="2:9" ht="15.75">
      <c r="B134" s="87"/>
      <c r="C134" s="84"/>
      <c r="D134" s="19" t="s">
        <v>659</v>
      </c>
      <c r="E134" s="17">
        <v>5</v>
      </c>
      <c r="F134" s="90"/>
      <c r="G134" s="20"/>
      <c r="H134" s="20"/>
      <c r="I134" s="20">
        <v>0.38300000000000001</v>
      </c>
    </row>
    <row r="135" spans="2:9" ht="15.75">
      <c r="B135" s="85">
        <v>92</v>
      </c>
      <c r="C135" s="82" t="s">
        <v>187</v>
      </c>
      <c r="D135" s="19" t="s">
        <v>660</v>
      </c>
      <c r="E135" s="17">
        <v>5</v>
      </c>
      <c r="F135" s="88">
        <f>I135+I136</f>
        <v>1.0980000000000001</v>
      </c>
      <c r="G135" s="20"/>
      <c r="H135" s="20"/>
      <c r="I135" s="20">
        <v>0.442</v>
      </c>
    </row>
    <row r="136" spans="2:9" ht="15.75">
      <c r="B136" s="87"/>
      <c r="C136" s="84"/>
      <c r="D136" s="19" t="s">
        <v>661</v>
      </c>
      <c r="E136" s="17">
        <v>5</v>
      </c>
      <c r="F136" s="90"/>
      <c r="G136" s="20"/>
      <c r="H136" s="20"/>
      <c r="I136" s="20">
        <v>0.65600000000000003</v>
      </c>
    </row>
    <row r="137" spans="2:9" ht="15.75">
      <c r="B137" s="17">
        <v>93</v>
      </c>
      <c r="C137" s="27" t="s">
        <v>188</v>
      </c>
      <c r="D137" s="19" t="s">
        <v>196</v>
      </c>
      <c r="E137" s="17">
        <v>5</v>
      </c>
      <c r="F137" s="20">
        <f t="shared" si="6"/>
        <v>1.244</v>
      </c>
      <c r="G137" s="20">
        <v>0.84</v>
      </c>
      <c r="H137" s="20">
        <v>0.36</v>
      </c>
      <c r="I137" s="20">
        <v>4.3999999999999997E-2</v>
      </c>
    </row>
    <row r="138" spans="2:9" ht="15.75">
      <c r="B138" s="17">
        <v>94</v>
      </c>
      <c r="C138" s="27" t="s">
        <v>189</v>
      </c>
      <c r="D138" s="19" t="s">
        <v>87</v>
      </c>
      <c r="E138" s="17">
        <v>5</v>
      </c>
      <c r="F138" s="20">
        <f>H138+I138</f>
        <v>1.4390000000000001</v>
      </c>
      <c r="G138" s="20"/>
      <c r="H138" s="20">
        <v>0.5</v>
      </c>
      <c r="I138" s="20">
        <v>0.93899999999999995</v>
      </c>
    </row>
    <row r="139" spans="2:9" ht="31.5">
      <c r="B139" s="28">
        <v>95</v>
      </c>
      <c r="C139" s="29" t="s">
        <v>662</v>
      </c>
      <c r="D139" s="30" t="s">
        <v>664</v>
      </c>
      <c r="E139" s="28">
        <v>5</v>
      </c>
      <c r="F139" s="31">
        <f>H139+I139</f>
        <v>0.80199999999999994</v>
      </c>
      <c r="G139" s="31"/>
      <c r="H139" s="31">
        <v>0.7</v>
      </c>
      <c r="I139" s="31">
        <v>0.10199999999999999</v>
      </c>
    </row>
    <row r="140" spans="2:9" ht="31.5">
      <c r="B140" s="85">
        <v>96</v>
      </c>
      <c r="C140" s="82" t="s">
        <v>670</v>
      </c>
      <c r="D140" s="30" t="s">
        <v>665</v>
      </c>
      <c r="E140" s="28">
        <v>5</v>
      </c>
      <c r="F140" s="88">
        <f>I140+I141</f>
        <v>0.49</v>
      </c>
      <c r="G140" s="31"/>
      <c r="H140" s="31"/>
      <c r="I140" s="31">
        <v>0.19</v>
      </c>
    </row>
    <row r="141" spans="2:9" ht="31.5">
      <c r="B141" s="65"/>
      <c r="C141" s="75"/>
      <c r="D141" s="30" t="s">
        <v>666</v>
      </c>
      <c r="E141" s="17">
        <v>5</v>
      </c>
      <c r="F141" s="91"/>
      <c r="G141" s="20"/>
      <c r="H141" s="20"/>
      <c r="I141" s="20">
        <v>0.3</v>
      </c>
    </row>
    <row r="142" spans="2:9" ht="15.75">
      <c r="B142" s="17">
        <v>97</v>
      </c>
      <c r="C142" s="18" t="s">
        <v>626</v>
      </c>
      <c r="D142" s="19" t="s">
        <v>625</v>
      </c>
      <c r="E142" s="17">
        <v>5</v>
      </c>
      <c r="F142" s="20">
        <f>G142</f>
        <v>8.5999999999999993E-2</v>
      </c>
      <c r="G142" s="20">
        <v>8.5999999999999993E-2</v>
      </c>
      <c r="H142" s="20"/>
      <c r="I142" s="20"/>
    </row>
    <row r="143" spans="2:9" ht="16.149999999999999" customHeight="1">
      <c r="B143" s="17">
        <v>98</v>
      </c>
      <c r="C143" s="18" t="s">
        <v>667</v>
      </c>
      <c r="D143" s="19" t="s">
        <v>668</v>
      </c>
      <c r="E143" s="17">
        <v>5</v>
      </c>
      <c r="F143" s="20">
        <f>G143+I143</f>
        <v>0.85799999999999998</v>
      </c>
      <c r="G143" s="20">
        <v>0.15</v>
      </c>
      <c r="H143" s="20"/>
      <c r="I143" s="20">
        <v>0.70799999999999996</v>
      </c>
    </row>
    <row r="144" spans="2:9" ht="20.45" customHeight="1">
      <c r="B144" s="17"/>
      <c r="C144" s="17" t="s">
        <v>15</v>
      </c>
      <c r="D144" s="19"/>
      <c r="E144" s="17"/>
      <c r="F144" s="20">
        <f>SUM(F131:F143)</f>
        <v>10.078000000000001</v>
      </c>
      <c r="G144" s="20">
        <f>SUM(G131:G143)</f>
        <v>4.394000000000001</v>
      </c>
      <c r="H144" s="20">
        <f>SUM(H137:H143)</f>
        <v>1.56</v>
      </c>
      <c r="I144" s="20">
        <f>SUM(I131:I143)</f>
        <v>4.1239999999999997</v>
      </c>
    </row>
    <row r="145" spans="2:9" ht="20.45" customHeight="1">
      <c r="B145" s="17"/>
      <c r="C145" s="77" t="s">
        <v>197</v>
      </c>
      <c r="D145" s="78"/>
      <c r="E145" s="78"/>
      <c r="F145" s="78"/>
      <c r="G145" s="78"/>
      <c r="H145" s="78"/>
      <c r="I145" s="79"/>
    </row>
    <row r="146" spans="2:9" ht="19.149999999999999" customHeight="1">
      <c r="B146" s="85">
        <v>99</v>
      </c>
      <c r="C146" s="82" t="s">
        <v>190</v>
      </c>
      <c r="D146" s="19" t="s">
        <v>671</v>
      </c>
      <c r="E146" s="17">
        <v>5</v>
      </c>
      <c r="F146" s="88">
        <f>I146+I147+I148+I149</f>
        <v>3.1669999999999998</v>
      </c>
      <c r="G146" s="17"/>
      <c r="H146" s="17"/>
      <c r="I146" s="17">
        <v>0.54600000000000004</v>
      </c>
    </row>
    <row r="147" spans="2:9" ht="19.899999999999999" customHeight="1">
      <c r="B147" s="86"/>
      <c r="C147" s="67"/>
      <c r="D147" s="19" t="s">
        <v>672</v>
      </c>
      <c r="E147" s="17">
        <v>5</v>
      </c>
      <c r="F147" s="70"/>
      <c r="G147" s="17"/>
      <c r="H147" s="17"/>
      <c r="I147" s="20">
        <v>2.36</v>
      </c>
    </row>
    <row r="148" spans="2:9" ht="19.149999999999999" customHeight="1">
      <c r="B148" s="70"/>
      <c r="C148" s="67"/>
      <c r="D148" s="19" t="s">
        <v>673</v>
      </c>
      <c r="E148" s="17">
        <v>5</v>
      </c>
      <c r="F148" s="70"/>
      <c r="G148" s="20"/>
      <c r="H148" s="20"/>
      <c r="I148" s="20">
        <v>0.13800000000000001</v>
      </c>
    </row>
    <row r="149" spans="2:9" ht="20.45" customHeight="1">
      <c r="B149" s="65"/>
      <c r="C149" s="68"/>
      <c r="D149" s="19" t="s">
        <v>674</v>
      </c>
      <c r="E149" s="17">
        <v>5</v>
      </c>
      <c r="F149" s="65"/>
      <c r="G149" s="20"/>
      <c r="H149" s="20"/>
      <c r="I149" s="20">
        <v>0.123</v>
      </c>
    </row>
    <row r="150" spans="2:9" ht="20.45" customHeight="1">
      <c r="B150" s="17"/>
      <c r="C150" s="77" t="s">
        <v>198</v>
      </c>
      <c r="D150" s="78"/>
      <c r="E150" s="78"/>
      <c r="F150" s="78"/>
      <c r="G150" s="78"/>
      <c r="H150" s="78"/>
      <c r="I150" s="79"/>
    </row>
    <row r="151" spans="2:9" ht="19.149999999999999" customHeight="1">
      <c r="B151" s="85">
        <v>100</v>
      </c>
      <c r="C151" s="104" t="s">
        <v>191</v>
      </c>
      <c r="D151" s="19" t="s">
        <v>199</v>
      </c>
      <c r="E151" s="17"/>
      <c r="F151" s="88">
        <f>G152+H152+I152+I151</f>
        <v>0.29599999999999999</v>
      </c>
      <c r="G151" s="17"/>
      <c r="H151" s="17"/>
      <c r="I151" s="17">
        <v>0.221</v>
      </c>
    </row>
    <row r="152" spans="2:9" ht="19.899999999999999" customHeight="1">
      <c r="B152" s="65"/>
      <c r="C152" s="105"/>
      <c r="D152" s="19" t="s">
        <v>674</v>
      </c>
      <c r="E152" s="32">
        <v>5</v>
      </c>
      <c r="F152" s="65"/>
      <c r="G152" s="20"/>
      <c r="H152" s="20">
        <v>7.4999999999999997E-2</v>
      </c>
      <c r="I152" s="20"/>
    </row>
    <row r="153" spans="2:9" ht="22.15" customHeight="1">
      <c r="B153" s="17"/>
      <c r="C153" s="77" t="s">
        <v>200</v>
      </c>
      <c r="D153" s="78"/>
      <c r="E153" s="78"/>
      <c r="F153" s="78"/>
      <c r="G153" s="78"/>
      <c r="H153" s="78"/>
      <c r="I153" s="79"/>
    </row>
    <row r="154" spans="2:9" ht="15.75">
      <c r="B154" s="17">
        <v>101</v>
      </c>
      <c r="C154" s="29" t="s">
        <v>192</v>
      </c>
      <c r="D154" s="19" t="s">
        <v>76</v>
      </c>
      <c r="E154" s="17">
        <v>5</v>
      </c>
      <c r="F154" s="20">
        <f t="shared" si="6"/>
        <v>0.25700000000000001</v>
      </c>
      <c r="G154" s="20"/>
      <c r="H154" s="20">
        <v>0.25700000000000001</v>
      </c>
      <c r="I154" s="20"/>
    </row>
    <row r="155" spans="2:9" ht="15.75">
      <c r="B155" s="85">
        <v>102</v>
      </c>
      <c r="C155" s="82" t="s">
        <v>193</v>
      </c>
      <c r="D155" s="19" t="s">
        <v>675</v>
      </c>
      <c r="E155" s="17">
        <v>5</v>
      </c>
      <c r="F155" s="88">
        <f>G155+I156</f>
        <v>0.95</v>
      </c>
      <c r="G155" s="20">
        <v>0.877</v>
      </c>
      <c r="H155" s="20"/>
      <c r="I155" s="20"/>
    </row>
    <row r="156" spans="2:9" ht="15.75">
      <c r="B156" s="65"/>
      <c r="C156" s="75"/>
      <c r="D156" s="19" t="s">
        <v>676</v>
      </c>
      <c r="E156" s="17">
        <v>5</v>
      </c>
      <c r="F156" s="65"/>
      <c r="G156" s="20"/>
      <c r="H156" s="20"/>
      <c r="I156" s="20">
        <v>7.2999999999999995E-2</v>
      </c>
    </row>
    <row r="157" spans="2:9" ht="15.75">
      <c r="B157" s="17">
        <v>103</v>
      </c>
      <c r="C157" s="29" t="s">
        <v>194</v>
      </c>
      <c r="D157" s="19" t="s">
        <v>61</v>
      </c>
      <c r="E157" s="17">
        <v>5</v>
      </c>
      <c r="F157" s="20">
        <f t="shared" si="6"/>
        <v>0.215</v>
      </c>
      <c r="G157" s="20"/>
      <c r="H157" s="20"/>
      <c r="I157" s="20">
        <v>0.215</v>
      </c>
    </row>
    <row r="158" spans="2:9" ht="15.75">
      <c r="B158" s="17">
        <v>104</v>
      </c>
      <c r="C158" s="29" t="s">
        <v>195</v>
      </c>
      <c r="D158" s="19" t="s">
        <v>142</v>
      </c>
      <c r="E158" s="17">
        <v>5</v>
      </c>
      <c r="F158" s="20">
        <f t="shared" si="6"/>
        <v>0.215</v>
      </c>
      <c r="G158" s="20"/>
      <c r="H158" s="20">
        <v>0.215</v>
      </c>
      <c r="I158" s="20"/>
    </row>
    <row r="159" spans="2:9" ht="15.75">
      <c r="B159" s="46">
        <v>105</v>
      </c>
      <c r="C159" s="45" t="s">
        <v>201</v>
      </c>
      <c r="D159" s="19" t="s">
        <v>199</v>
      </c>
      <c r="E159" s="17">
        <v>5</v>
      </c>
      <c r="F159" s="47">
        <f>G159+H159</f>
        <v>0.69299999999999995</v>
      </c>
      <c r="G159" s="20">
        <v>0.08</v>
      </c>
      <c r="H159" s="20">
        <f>0.42+0.193</f>
        <v>0.61299999999999999</v>
      </c>
      <c r="I159" s="20"/>
    </row>
    <row r="160" spans="2:9" ht="15.75">
      <c r="B160" s="17">
        <v>106</v>
      </c>
      <c r="C160" s="29" t="s">
        <v>202</v>
      </c>
      <c r="D160" s="19" t="s">
        <v>205</v>
      </c>
      <c r="E160" s="17">
        <v>5</v>
      </c>
      <c r="F160" s="20">
        <f t="shared" si="6"/>
        <v>0.66700000000000004</v>
      </c>
      <c r="G160" s="20">
        <v>0.66700000000000004</v>
      </c>
      <c r="H160" s="20"/>
      <c r="I160" s="20"/>
    </row>
    <row r="161" spans="2:9" ht="15.75">
      <c r="B161" s="17">
        <v>107</v>
      </c>
      <c r="C161" s="29" t="s">
        <v>203</v>
      </c>
      <c r="D161" s="19" t="s">
        <v>206</v>
      </c>
      <c r="E161" s="17">
        <v>5</v>
      </c>
      <c r="F161" s="20">
        <f t="shared" si="6"/>
        <v>0.24099999999999999</v>
      </c>
      <c r="G161" s="20"/>
      <c r="H161" s="20">
        <v>0.24099999999999999</v>
      </c>
      <c r="I161" s="20"/>
    </row>
    <row r="162" spans="2:9" ht="15.75">
      <c r="B162" s="17">
        <v>108</v>
      </c>
      <c r="C162" s="29" t="s">
        <v>204</v>
      </c>
      <c r="D162" s="19" t="s">
        <v>196</v>
      </c>
      <c r="E162" s="17">
        <v>5</v>
      </c>
      <c r="F162" s="20">
        <f t="shared" si="6"/>
        <v>0.56399999999999995</v>
      </c>
      <c r="G162" s="20">
        <v>0.56399999999999995</v>
      </c>
      <c r="H162" s="20"/>
      <c r="I162" s="20"/>
    </row>
    <row r="163" spans="2:9" ht="16.149999999999999" customHeight="1">
      <c r="B163" s="17">
        <v>109</v>
      </c>
      <c r="C163" s="29" t="s">
        <v>612</v>
      </c>
      <c r="D163" s="33" t="s">
        <v>674</v>
      </c>
      <c r="E163" s="17">
        <v>5</v>
      </c>
      <c r="F163" s="20">
        <f>H163</f>
        <v>8.2000000000000003E-2</v>
      </c>
      <c r="G163" s="20"/>
      <c r="H163" s="20">
        <v>8.2000000000000003E-2</v>
      </c>
      <c r="I163" s="20"/>
    </row>
    <row r="164" spans="2:9" ht="15.75">
      <c r="B164" s="17">
        <v>110</v>
      </c>
      <c r="C164" s="29" t="s">
        <v>613</v>
      </c>
      <c r="D164" s="33" t="s">
        <v>677</v>
      </c>
      <c r="E164" s="17">
        <v>5</v>
      </c>
      <c r="F164" s="20">
        <f>I164</f>
        <v>0.47199999999999998</v>
      </c>
      <c r="G164" s="20"/>
      <c r="H164" s="20"/>
      <c r="I164" s="20">
        <v>0.47199999999999998</v>
      </c>
    </row>
    <row r="165" spans="2:9" ht="47.25">
      <c r="B165" s="34">
        <v>111</v>
      </c>
      <c r="C165" s="29" t="s">
        <v>681</v>
      </c>
      <c r="D165" s="33" t="s">
        <v>678</v>
      </c>
      <c r="E165" s="35">
        <v>5</v>
      </c>
      <c r="F165" s="36">
        <f>I165</f>
        <v>0.78400000000000003</v>
      </c>
      <c r="G165" s="31"/>
      <c r="H165" s="31"/>
      <c r="I165" s="31">
        <v>0.78400000000000003</v>
      </c>
    </row>
    <row r="166" spans="2:9" ht="31.5">
      <c r="B166" s="85">
        <v>112</v>
      </c>
      <c r="C166" s="82" t="s">
        <v>682</v>
      </c>
      <c r="D166" s="33" t="s">
        <v>683</v>
      </c>
      <c r="E166" s="85">
        <v>5</v>
      </c>
      <c r="F166" s="88">
        <f>I167+I168</f>
        <v>0.61899999999999999</v>
      </c>
      <c r="G166" s="20"/>
      <c r="H166" s="20"/>
      <c r="I166" s="20"/>
    </row>
    <row r="167" spans="2:9" ht="15.75">
      <c r="B167" s="86"/>
      <c r="C167" s="83"/>
      <c r="D167" s="33" t="s">
        <v>679</v>
      </c>
      <c r="E167" s="86"/>
      <c r="F167" s="89"/>
      <c r="G167" s="20"/>
      <c r="H167" s="20"/>
      <c r="I167" s="20">
        <v>0.51</v>
      </c>
    </row>
    <row r="168" spans="2:9" ht="15.75">
      <c r="B168" s="87"/>
      <c r="C168" s="84"/>
      <c r="D168" s="33" t="s">
        <v>680</v>
      </c>
      <c r="E168" s="87"/>
      <c r="F168" s="90"/>
      <c r="G168" s="20"/>
      <c r="H168" s="20"/>
      <c r="I168" s="20">
        <v>0.109</v>
      </c>
    </row>
    <row r="169" spans="2:9" ht="19.899999999999999" customHeight="1">
      <c r="B169" s="17"/>
      <c r="C169" s="17" t="s">
        <v>15</v>
      </c>
      <c r="D169" s="19"/>
      <c r="E169" s="17"/>
      <c r="F169" s="20">
        <f>SUM(F154:F168)</f>
        <v>5.7589999999999995</v>
      </c>
      <c r="G169" s="20">
        <f>SUM(G155:G168)</f>
        <v>2.1880000000000002</v>
      </c>
      <c r="H169" s="20">
        <f>SUM(H154:H168)</f>
        <v>1.4080000000000001</v>
      </c>
      <c r="I169" s="20">
        <f>SUM(I154:I168)</f>
        <v>2.1630000000000003</v>
      </c>
    </row>
    <row r="170" spans="2:9" ht="19.899999999999999" customHeight="1">
      <c r="B170" s="17"/>
      <c r="C170" s="21" t="s">
        <v>98</v>
      </c>
      <c r="D170" s="22"/>
      <c r="E170" s="21"/>
      <c r="F170" s="23">
        <f>F144+F146+F151+F169</f>
        <v>19.3</v>
      </c>
      <c r="G170" s="23">
        <f>G144+G169</f>
        <v>6.5820000000000007</v>
      </c>
      <c r="H170" s="23">
        <f>H144+H152+H169</f>
        <v>3.0430000000000001</v>
      </c>
      <c r="I170" s="23">
        <f>I144+F146+I151+I169</f>
        <v>9.6750000000000007</v>
      </c>
    </row>
    <row r="171" spans="2:9" ht="19.899999999999999" customHeight="1">
      <c r="B171" s="9"/>
      <c r="C171" s="60" t="s">
        <v>207</v>
      </c>
      <c r="D171" s="61"/>
      <c r="E171" s="61"/>
      <c r="F171" s="61"/>
      <c r="G171" s="61"/>
      <c r="H171" s="61"/>
      <c r="I171" s="62"/>
    </row>
    <row r="172" spans="2:9" ht="19.149999999999999" customHeight="1">
      <c r="B172" s="9"/>
      <c r="C172" s="60" t="s">
        <v>208</v>
      </c>
      <c r="D172" s="61"/>
      <c r="E172" s="61"/>
      <c r="F172" s="61"/>
      <c r="G172" s="61"/>
      <c r="H172" s="61"/>
      <c r="I172" s="62"/>
    </row>
    <row r="173" spans="2:9" ht="15.75">
      <c r="B173" s="9">
        <v>113</v>
      </c>
      <c r="C173" s="12" t="s">
        <v>209</v>
      </c>
      <c r="D173" s="13" t="s">
        <v>218</v>
      </c>
      <c r="E173" s="9">
        <v>5</v>
      </c>
      <c r="F173" s="10">
        <f t="shared" si="6"/>
        <v>0.73399999999999999</v>
      </c>
      <c r="G173" s="51">
        <v>0.2</v>
      </c>
      <c r="H173" s="51">
        <v>0.53400000000000003</v>
      </c>
      <c r="I173" s="10"/>
    </row>
    <row r="174" spans="2:9" ht="15.75">
      <c r="B174" s="9">
        <v>114</v>
      </c>
      <c r="C174" s="12" t="s">
        <v>210</v>
      </c>
      <c r="D174" s="13" t="s">
        <v>219</v>
      </c>
      <c r="E174" s="9">
        <v>5</v>
      </c>
      <c r="F174" s="10">
        <f t="shared" si="6"/>
        <v>0.68700000000000006</v>
      </c>
      <c r="G174" s="10"/>
      <c r="H174" s="10">
        <v>0.68700000000000006</v>
      </c>
      <c r="I174" s="10"/>
    </row>
    <row r="175" spans="2:9" ht="15.75">
      <c r="B175" s="9">
        <v>115</v>
      </c>
      <c r="C175" s="12" t="s">
        <v>211</v>
      </c>
      <c r="D175" s="13" t="s">
        <v>87</v>
      </c>
      <c r="E175" s="9">
        <v>5</v>
      </c>
      <c r="F175" s="51">
        <v>0.83399999999999996</v>
      </c>
      <c r="G175" s="51">
        <v>0.19</v>
      </c>
      <c r="H175" s="51">
        <v>0.28000000000000003</v>
      </c>
      <c r="I175" s="51">
        <v>0.36399999999999999</v>
      </c>
    </row>
    <row r="176" spans="2:9" ht="15.75">
      <c r="B176" s="9">
        <v>116</v>
      </c>
      <c r="C176" s="12" t="s">
        <v>212</v>
      </c>
      <c r="D176" s="13" t="s">
        <v>113</v>
      </c>
      <c r="E176" s="9">
        <v>5</v>
      </c>
      <c r="F176" s="51">
        <f t="shared" si="6"/>
        <v>1.22</v>
      </c>
      <c r="G176" s="51">
        <v>0.62</v>
      </c>
      <c r="H176" s="51"/>
      <c r="I176" s="51">
        <v>0.6</v>
      </c>
    </row>
    <row r="177" spans="2:9" ht="15.75">
      <c r="B177" s="9">
        <v>117</v>
      </c>
      <c r="C177" s="12" t="s">
        <v>213</v>
      </c>
      <c r="D177" s="13" t="s">
        <v>220</v>
      </c>
      <c r="E177" s="9">
        <v>5</v>
      </c>
      <c r="F177" s="51">
        <f t="shared" si="6"/>
        <v>0.68300000000000005</v>
      </c>
      <c r="G177" s="51">
        <v>0.65</v>
      </c>
      <c r="H177" s="51">
        <v>3.3000000000000002E-2</v>
      </c>
      <c r="I177" s="51"/>
    </row>
    <row r="178" spans="2:9" ht="15.75">
      <c r="B178" s="9">
        <v>118</v>
      </c>
      <c r="C178" s="12" t="s">
        <v>214</v>
      </c>
      <c r="D178" s="13" t="s">
        <v>221</v>
      </c>
      <c r="E178" s="9">
        <v>5</v>
      </c>
      <c r="F178" s="51">
        <f t="shared" ref="F178:F249" si="11">G178+H178+I178</f>
        <v>1.889</v>
      </c>
      <c r="G178" s="51">
        <v>1.35</v>
      </c>
      <c r="H178" s="51">
        <v>0.23899999999999999</v>
      </c>
      <c r="I178" s="51">
        <v>0.3</v>
      </c>
    </row>
    <row r="179" spans="2:9" ht="15.75">
      <c r="B179" s="9">
        <v>119</v>
      </c>
      <c r="C179" s="12" t="s">
        <v>215</v>
      </c>
      <c r="D179" s="13" t="s">
        <v>110</v>
      </c>
      <c r="E179" s="9">
        <v>5</v>
      </c>
      <c r="F179" s="51">
        <v>1.94</v>
      </c>
      <c r="G179" s="51">
        <v>1.45</v>
      </c>
      <c r="H179" s="51"/>
      <c r="I179" s="51">
        <v>0.49</v>
      </c>
    </row>
    <row r="180" spans="2:9" ht="15.75">
      <c r="B180" s="9">
        <v>120</v>
      </c>
      <c r="C180" s="12" t="s">
        <v>216</v>
      </c>
      <c r="D180" s="13" t="s">
        <v>196</v>
      </c>
      <c r="E180" s="9">
        <v>5</v>
      </c>
      <c r="F180" s="51">
        <f t="shared" si="11"/>
        <v>0.55000000000000004</v>
      </c>
      <c r="G180" s="51">
        <v>0.27500000000000002</v>
      </c>
      <c r="H180" s="51"/>
      <c r="I180" s="51">
        <v>0.27500000000000002</v>
      </c>
    </row>
    <row r="181" spans="2:9" ht="15.75">
      <c r="B181" s="9">
        <v>121</v>
      </c>
      <c r="C181" s="12" t="s">
        <v>217</v>
      </c>
      <c r="D181" s="13" t="s">
        <v>57</v>
      </c>
      <c r="E181" s="9">
        <v>5</v>
      </c>
      <c r="F181" s="51">
        <f t="shared" si="11"/>
        <v>3.8600000000000003</v>
      </c>
      <c r="G181" s="51">
        <v>1.36</v>
      </c>
      <c r="H181" s="51"/>
      <c r="I181" s="51">
        <v>2.5</v>
      </c>
    </row>
    <row r="182" spans="2:9" ht="15.75">
      <c r="B182" s="9">
        <v>122</v>
      </c>
      <c r="C182" s="12" t="s">
        <v>222</v>
      </c>
      <c r="D182" s="13" t="s">
        <v>205</v>
      </c>
      <c r="E182" s="9">
        <v>5</v>
      </c>
      <c r="F182" s="51">
        <v>1.7569999999999999</v>
      </c>
      <c r="G182" s="51">
        <v>0.42</v>
      </c>
      <c r="H182" s="51">
        <v>0.89700000000000002</v>
      </c>
      <c r="I182" s="51">
        <v>0.44</v>
      </c>
    </row>
    <row r="183" spans="2:9" ht="15.75">
      <c r="B183" s="9">
        <v>123</v>
      </c>
      <c r="C183" s="12" t="s">
        <v>223</v>
      </c>
      <c r="D183" s="13" t="s">
        <v>232</v>
      </c>
      <c r="E183" s="9">
        <v>5</v>
      </c>
      <c r="F183" s="51">
        <v>1.2669999999999999</v>
      </c>
      <c r="G183" s="51">
        <v>0.96699999999999997</v>
      </c>
      <c r="H183" s="51"/>
      <c r="I183" s="51">
        <v>0.3</v>
      </c>
    </row>
    <row r="184" spans="2:9" ht="15.75">
      <c r="B184" s="9">
        <v>124</v>
      </c>
      <c r="C184" s="12" t="s">
        <v>224</v>
      </c>
      <c r="D184" s="13" t="s">
        <v>85</v>
      </c>
      <c r="E184" s="9">
        <v>5</v>
      </c>
      <c r="F184" s="10">
        <f t="shared" si="11"/>
        <v>2.782</v>
      </c>
      <c r="G184" s="10"/>
      <c r="H184" s="10">
        <v>0.78200000000000003</v>
      </c>
      <c r="I184" s="10">
        <v>2</v>
      </c>
    </row>
    <row r="185" spans="2:9" ht="15.75">
      <c r="B185" s="9">
        <v>125</v>
      </c>
      <c r="C185" s="12" t="s">
        <v>225</v>
      </c>
      <c r="D185" s="13" t="s">
        <v>233</v>
      </c>
      <c r="E185" s="9">
        <v>5</v>
      </c>
      <c r="F185" s="10">
        <f t="shared" si="11"/>
        <v>0.66700000000000004</v>
      </c>
      <c r="G185" s="10"/>
      <c r="H185" s="10">
        <v>0.66700000000000004</v>
      </c>
      <c r="I185" s="10"/>
    </row>
    <row r="186" spans="2:9" ht="15.75">
      <c r="B186" s="9">
        <v>126</v>
      </c>
      <c r="C186" s="12" t="s">
        <v>226</v>
      </c>
      <c r="D186" s="13" t="s">
        <v>52</v>
      </c>
      <c r="E186" s="9">
        <v>5</v>
      </c>
      <c r="F186" s="10">
        <f t="shared" si="11"/>
        <v>0.38300000000000001</v>
      </c>
      <c r="G186" s="10"/>
      <c r="H186" s="10">
        <v>0.38300000000000001</v>
      </c>
      <c r="I186" s="10"/>
    </row>
    <row r="187" spans="2:9" ht="15.75">
      <c r="B187" s="9">
        <v>127</v>
      </c>
      <c r="C187" s="12" t="s">
        <v>227</v>
      </c>
      <c r="D187" s="13" t="s">
        <v>53</v>
      </c>
      <c r="E187" s="9">
        <v>5</v>
      </c>
      <c r="F187" s="10">
        <f t="shared" si="11"/>
        <v>0.35</v>
      </c>
      <c r="G187" s="10"/>
      <c r="H187" s="10">
        <v>0.22</v>
      </c>
      <c r="I187" s="10">
        <v>0.13</v>
      </c>
    </row>
    <row r="188" spans="2:9" ht="15.75">
      <c r="B188" s="9">
        <v>128</v>
      </c>
      <c r="C188" s="12" t="s">
        <v>228</v>
      </c>
      <c r="D188" s="13" t="s">
        <v>234</v>
      </c>
      <c r="E188" s="9">
        <v>5</v>
      </c>
      <c r="F188" s="10">
        <f t="shared" si="11"/>
        <v>0.35</v>
      </c>
      <c r="G188" s="10"/>
      <c r="H188" s="10"/>
      <c r="I188" s="10">
        <v>0.35</v>
      </c>
    </row>
    <row r="189" spans="2:9" ht="15.75">
      <c r="B189" s="9">
        <v>129</v>
      </c>
      <c r="C189" s="12" t="s">
        <v>229</v>
      </c>
      <c r="D189" s="13" t="s">
        <v>142</v>
      </c>
      <c r="E189" s="9">
        <v>5</v>
      </c>
      <c r="F189" s="10">
        <f t="shared" si="11"/>
        <v>0.627</v>
      </c>
      <c r="G189" s="10"/>
      <c r="H189" s="10">
        <v>0.627</v>
      </c>
      <c r="I189" s="10"/>
    </row>
    <row r="190" spans="2:9" ht="15.75">
      <c r="B190" s="9">
        <v>130</v>
      </c>
      <c r="C190" s="12" t="s">
        <v>230</v>
      </c>
      <c r="D190" s="13" t="s">
        <v>235</v>
      </c>
      <c r="E190" s="9">
        <v>5</v>
      </c>
      <c r="F190" s="10">
        <f t="shared" si="11"/>
        <v>0.5</v>
      </c>
      <c r="G190" s="10"/>
      <c r="H190" s="10">
        <v>0.2</v>
      </c>
      <c r="I190" s="10">
        <v>0.3</v>
      </c>
    </row>
    <row r="191" spans="2:9" ht="15.75">
      <c r="B191" s="9">
        <v>131</v>
      </c>
      <c r="C191" s="12" t="s">
        <v>231</v>
      </c>
      <c r="D191" s="13" t="s">
        <v>236</v>
      </c>
      <c r="E191" s="9">
        <v>5</v>
      </c>
      <c r="F191" s="10">
        <f t="shared" si="11"/>
        <v>0.40899999999999997</v>
      </c>
      <c r="G191" s="10"/>
      <c r="H191" s="10"/>
      <c r="I191" s="10">
        <v>0.40899999999999997</v>
      </c>
    </row>
    <row r="192" spans="2:9" ht="21" customHeight="1">
      <c r="B192" s="9"/>
      <c r="C192" s="9" t="s">
        <v>15</v>
      </c>
      <c r="D192" s="13"/>
      <c r="E192" s="9"/>
      <c r="F192" s="10">
        <f t="shared" si="11"/>
        <v>21.488999999999997</v>
      </c>
      <c r="G192" s="10">
        <f>SUM(G173:G191)</f>
        <v>7.4820000000000002</v>
      </c>
      <c r="H192" s="10">
        <f t="shared" ref="H192:I192" si="12">SUM(H173:H191)</f>
        <v>5.5489999999999995</v>
      </c>
      <c r="I192" s="10">
        <f t="shared" si="12"/>
        <v>8.4580000000000002</v>
      </c>
    </row>
    <row r="193" spans="2:9" ht="21" customHeight="1">
      <c r="B193" s="9"/>
      <c r="C193" s="60" t="s">
        <v>237</v>
      </c>
      <c r="D193" s="61"/>
      <c r="E193" s="61"/>
      <c r="F193" s="61"/>
      <c r="G193" s="61"/>
      <c r="H193" s="61"/>
      <c r="I193" s="62"/>
    </row>
    <row r="194" spans="2:9" ht="21.6" customHeight="1">
      <c r="B194" s="17">
        <v>132</v>
      </c>
      <c r="C194" s="29" t="s">
        <v>238</v>
      </c>
      <c r="D194" s="19" t="s">
        <v>237</v>
      </c>
      <c r="E194" s="17">
        <v>5</v>
      </c>
      <c r="F194" s="20">
        <f t="shared" si="11"/>
        <v>2.46</v>
      </c>
      <c r="G194" s="20">
        <v>1.46</v>
      </c>
      <c r="H194" s="20"/>
      <c r="I194" s="20">
        <v>1</v>
      </c>
    </row>
    <row r="195" spans="2:9" ht="19.899999999999999" customHeight="1">
      <c r="B195" s="37"/>
      <c r="C195" s="77" t="s">
        <v>239</v>
      </c>
      <c r="D195" s="78"/>
      <c r="E195" s="78"/>
      <c r="F195" s="78"/>
      <c r="G195" s="78"/>
      <c r="H195" s="78"/>
      <c r="I195" s="79"/>
    </row>
    <row r="196" spans="2:9" ht="21.6" customHeight="1">
      <c r="B196" s="17">
        <v>133</v>
      </c>
      <c r="C196" s="29" t="s">
        <v>240</v>
      </c>
      <c r="D196" s="19" t="s">
        <v>239</v>
      </c>
      <c r="E196" s="17">
        <v>5</v>
      </c>
      <c r="F196" s="20">
        <f t="shared" si="11"/>
        <v>3.2239999999999998</v>
      </c>
      <c r="G196" s="20"/>
      <c r="H196" s="20">
        <v>2.8239999999999998</v>
      </c>
      <c r="I196" s="20">
        <v>0.4</v>
      </c>
    </row>
    <row r="197" spans="2:9" ht="18" customHeight="1">
      <c r="B197" s="134" t="s">
        <v>627</v>
      </c>
      <c r="C197" s="135"/>
      <c r="D197" s="135"/>
      <c r="E197" s="135"/>
      <c r="F197" s="135"/>
      <c r="G197" s="135"/>
      <c r="H197" s="135"/>
      <c r="I197" s="136"/>
    </row>
    <row r="198" spans="2:9" ht="15.75">
      <c r="B198" s="17">
        <v>134</v>
      </c>
      <c r="C198" s="29" t="s">
        <v>669</v>
      </c>
      <c r="D198" s="19" t="s">
        <v>627</v>
      </c>
      <c r="E198" s="17">
        <v>5</v>
      </c>
      <c r="F198" s="20">
        <f>G198+H198+I198</f>
        <v>0.84399999999999997</v>
      </c>
      <c r="G198" s="20"/>
      <c r="H198" s="20"/>
      <c r="I198" s="20">
        <v>0.84399999999999997</v>
      </c>
    </row>
    <row r="199" spans="2:9" ht="15.75">
      <c r="B199" s="22"/>
      <c r="C199" s="21" t="s">
        <v>98</v>
      </c>
      <c r="D199" s="22"/>
      <c r="E199" s="21"/>
      <c r="F199" s="23">
        <f>G199+H199+I199</f>
        <v>28.016999999999996</v>
      </c>
      <c r="G199" s="23">
        <f>G192+G194+G196</f>
        <v>8.9420000000000002</v>
      </c>
      <c r="H199" s="23">
        <f t="shared" ref="H199" si="13">H192+H194+H196</f>
        <v>8.3729999999999993</v>
      </c>
      <c r="I199" s="23">
        <f>I192+I194+I196+I198</f>
        <v>10.702</v>
      </c>
    </row>
    <row r="200" spans="2:9" ht="15.75">
      <c r="B200" s="13"/>
      <c r="C200" s="60" t="s">
        <v>750</v>
      </c>
      <c r="D200" s="61"/>
      <c r="E200" s="61"/>
      <c r="F200" s="61"/>
      <c r="G200" s="61"/>
      <c r="H200" s="61"/>
      <c r="I200" s="62"/>
    </row>
    <row r="201" spans="2:9" ht="15.75">
      <c r="B201" s="13"/>
      <c r="C201" s="60" t="s">
        <v>241</v>
      </c>
      <c r="D201" s="61"/>
      <c r="E201" s="61"/>
      <c r="F201" s="61"/>
      <c r="G201" s="61"/>
      <c r="H201" s="61"/>
      <c r="I201" s="62"/>
    </row>
    <row r="202" spans="2:9" ht="15.75">
      <c r="B202" s="17">
        <v>135</v>
      </c>
      <c r="C202" s="29" t="s">
        <v>242</v>
      </c>
      <c r="D202" s="19" t="s">
        <v>243</v>
      </c>
      <c r="E202" s="17">
        <v>4</v>
      </c>
      <c r="F202" s="20">
        <f t="shared" si="11"/>
        <v>1.3290000000000002</v>
      </c>
      <c r="G202" s="20">
        <v>0.7</v>
      </c>
      <c r="H202" s="20">
        <v>0.372</v>
      </c>
      <c r="I202" s="20">
        <v>0.25700000000000001</v>
      </c>
    </row>
    <row r="203" spans="2:9" ht="15.75">
      <c r="B203" s="17">
        <v>136</v>
      </c>
      <c r="C203" s="29" t="s">
        <v>244</v>
      </c>
      <c r="D203" s="19" t="s">
        <v>264</v>
      </c>
      <c r="E203" s="17">
        <v>4</v>
      </c>
      <c r="F203" s="20">
        <f t="shared" si="11"/>
        <v>0.86799999999999999</v>
      </c>
      <c r="G203" s="20"/>
      <c r="H203" s="20">
        <v>0.86799999999999999</v>
      </c>
      <c r="I203" s="20"/>
    </row>
    <row r="204" spans="2:9" ht="15.75">
      <c r="B204" s="17">
        <v>137</v>
      </c>
      <c r="C204" s="29" t="s">
        <v>245</v>
      </c>
      <c r="D204" s="19" t="s">
        <v>265</v>
      </c>
      <c r="E204" s="17">
        <v>4</v>
      </c>
      <c r="F204" s="20">
        <f t="shared" si="11"/>
        <v>0.48599999999999999</v>
      </c>
      <c r="G204" s="20"/>
      <c r="H204" s="20"/>
      <c r="I204" s="20">
        <v>0.48599999999999999</v>
      </c>
    </row>
    <row r="205" spans="2:9" ht="15.75">
      <c r="B205" s="17">
        <v>138</v>
      </c>
      <c r="C205" s="29" t="s">
        <v>246</v>
      </c>
      <c r="D205" s="19" t="s">
        <v>266</v>
      </c>
      <c r="E205" s="17">
        <v>4</v>
      </c>
      <c r="F205" s="20">
        <f t="shared" si="11"/>
        <v>1.5609999999999999</v>
      </c>
      <c r="G205" s="20">
        <v>3.9E-2</v>
      </c>
      <c r="H205" s="20">
        <v>1.302</v>
      </c>
      <c r="I205" s="20">
        <v>0.22</v>
      </c>
    </row>
    <row r="206" spans="2:9" ht="15.75">
      <c r="B206" s="17">
        <v>139</v>
      </c>
      <c r="C206" s="29" t="s">
        <v>247</v>
      </c>
      <c r="D206" s="19" t="s">
        <v>267</v>
      </c>
      <c r="E206" s="17">
        <v>4</v>
      </c>
      <c r="F206" s="20">
        <f t="shared" si="11"/>
        <v>0.28499999999999998</v>
      </c>
      <c r="G206" s="20"/>
      <c r="H206" s="20">
        <v>0.28499999999999998</v>
      </c>
      <c r="I206" s="20"/>
    </row>
    <row r="207" spans="2:9" ht="15.75">
      <c r="B207" s="17">
        <v>140</v>
      </c>
      <c r="C207" s="29" t="s">
        <v>248</v>
      </c>
      <c r="D207" s="19" t="s">
        <v>268</v>
      </c>
      <c r="E207" s="17">
        <v>4</v>
      </c>
      <c r="F207" s="20">
        <f t="shared" si="11"/>
        <v>0.255</v>
      </c>
      <c r="G207" s="20"/>
      <c r="H207" s="20"/>
      <c r="I207" s="20">
        <v>0.255</v>
      </c>
    </row>
    <row r="208" spans="2:9" ht="15.75">
      <c r="B208" s="17">
        <v>141</v>
      </c>
      <c r="C208" s="29" t="s">
        <v>249</v>
      </c>
      <c r="D208" s="19" t="s">
        <v>628</v>
      </c>
      <c r="E208" s="17">
        <v>4</v>
      </c>
      <c r="F208" s="20">
        <f t="shared" si="11"/>
        <v>0.92499999999999993</v>
      </c>
      <c r="G208" s="20"/>
      <c r="H208" s="20">
        <v>0.70699999999999996</v>
      </c>
      <c r="I208" s="20">
        <v>0.218</v>
      </c>
    </row>
    <row r="209" spans="2:9" ht="15.75">
      <c r="B209" s="17">
        <v>142</v>
      </c>
      <c r="C209" s="29" t="s">
        <v>250</v>
      </c>
      <c r="D209" s="19" t="s">
        <v>52</v>
      </c>
      <c r="E209" s="17">
        <v>4</v>
      </c>
      <c r="F209" s="20">
        <f t="shared" si="11"/>
        <v>1.546</v>
      </c>
      <c r="G209" s="20">
        <v>0.33200000000000002</v>
      </c>
      <c r="H209" s="20">
        <v>0.751</v>
      </c>
      <c r="I209" s="20">
        <v>0.46300000000000002</v>
      </c>
    </row>
    <row r="210" spans="2:9" ht="15.75">
      <c r="B210" s="17">
        <v>143</v>
      </c>
      <c r="C210" s="29" t="s">
        <v>251</v>
      </c>
      <c r="D210" s="19" t="s">
        <v>95</v>
      </c>
      <c r="E210" s="17">
        <v>4</v>
      </c>
      <c r="F210" s="20">
        <f t="shared" si="11"/>
        <v>1.0289999999999999</v>
      </c>
      <c r="G210" s="20"/>
      <c r="H210" s="20">
        <v>0.46</v>
      </c>
      <c r="I210" s="20">
        <v>0.56899999999999995</v>
      </c>
    </row>
    <row r="211" spans="2:9" ht="15.75">
      <c r="B211" s="17">
        <v>144</v>
      </c>
      <c r="C211" s="29" t="s">
        <v>252</v>
      </c>
      <c r="D211" s="19" t="s">
        <v>269</v>
      </c>
      <c r="E211" s="17">
        <v>4</v>
      </c>
      <c r="F211" s="20">
        <f t="shared" si="11"/>
        <v>0.92</v>
      </c>
      <c r="G211" s="20"/>
      <c r="H211" s="20"/>
      <c r="I211" s="20">
        <v>0.92</v>
      </c>
    </row>
    <row r="212" spans="2:9" ht="15.75">
      <c r="B212" s="17">
        <v>145</v>
      </c>
      <c r="C212" s="29" t="s">
        <v>253</v>
      </c>
      <c r="D212" s="19" t="s">
        <v>270</v>
      </c>
      <c r="E212" s="17">
        <v>4</v>
      </c>
      <c r="F212" s="20">
        <f t="shared" si="11"/>
        <v>0.64</v>
      </c>
      <c r="G212" s="20"/>
      <c r="H212" s="20"/>
      <c r="I212" s="20">
        <v>0.64</v>
      </c>
    </row>
    <row r="213" spans="2:9" ht="15.75">
      <c r="B213" s="17">
        <v>146</v>
      </c>
      <c r="C213" s="29" t="s">
        <v>254</v>
      </c>
      <c r="D213" s="19" t="s">
        <v>57</v>
      </c>
      <c r="E213" s="17">
        <v>4</v>
      </c>
      <c r="F213" s="20">
        <f t="shared" si="11"/>
        <v>0.749</v>
      </c>
      <c r="G213" s="20"/>
      <c r="H213" s="20">
        <v>0.749</v>
      </c>
      <c r="I213" s="20"/>
    </row>
    <row r="214" spans="2:9" ht="15.75">
      <c r="B214" s="17">
        <v>147</v>
      </c>
      <c r="C214" s="29" t="s">
        <v>255</v>
      </c>
      <c r="D214" s="19" t="s">
        <v>271</v>
      </c>
      <c r="E214" s="17">
        <v>4</v>
      </c>
      <c r="F214" s="20">
        <f t="shared" si="11"/>
        <v>0.14000000000000001</v>
      </c>
      <c r="G214" s="20"/>
      <c r="H214" s="20"/>
      <c r="I214" s="20">
        <v>0.14000000000000001</v>
      </c>
    </row>
    <row r="215" spans="2:9" ht="15.75">
      <c r="B215" s="17">
        <v>148</v>
      </c>
      <c r="C215" s="29" t="s">
        <v>256</v>
      </c>
      <c r="D215" s="19" t="s">
        <v>171</v>
      </c>
      <c r="E215" s="17">
        <v>4</v>
      </c>
      <c r="F215" s="20">
        <f t="shared" si="11"/>
        <v>0.97399999999999998</v>
      </c>
      <c r="G215" s="20">
        <v>0.253</v>
      </c>
      <c r="H215" s="20">
        <v>0.4</v>
      </c>
      <c r="I215" s="20">
        <v>0.32100000000000001</v>
      </c>
    </row>
    <row r="216" spans="2:9" ht="15.75">
      <c r="B216" s="17">
        <v>149</v>
      </c>
      <c r="C216" s="29" t="s">
        <v>257</v>
      </c>
      <c r="D216" s="19" t="s">
        <v>272</v>
      </c>
      <c r="E216" s="17">
        <v>4</v>
      </c>
      <c r="F216" s="20">
        <f t="shared" si="11"/>
        <v>0.5</v>
      </c>
      <c r="G216" s="20"/>
      <c r="H216" s="20"/>
      <c r="I216" s="20">
        <v>0.5</v>
      </c>
    </row>
    <row r="217" spans="2:9" ht="15.75">
      <c r="B217" s="17">
        <v>150</v>
      </c>
      <c r="C217" s="29" t="s">
        <v>258</v>
      </c>
      <c r="D217" s="19" t="s">
        <v>273</v>
      </c>
      <c r="E217" s="17">
        <v>4</v>
      </c>
      <c r="F217" s="20">
        <f t="shared" si="11"/>
        <v>0.82499999999999996</v>
      </c>
      <c r="G217" s="20"/>
      <c r="H217" s="20"/>
      <c r="I217" s="20">
        <v>0.82499999999999996</v>
      </c>
    </row>
    <row r="218" spans="2:9" ht="15.75">
      <c r="B218" s="17">
        <v>151</v>
      </c>
      <c r="C218" s="29" t="s">
        <v>259</v>
      </c>
      <c r="D218" s="19" t="s">
        <v>274</v>
      </c>
      <c r="E218" s="17">
        <v>4</v>
      </c>
      <c r="F218" s="20">
        <f t="shared" si="11"/>
        <v>0.67500000000000004</v>
      </c>
      <c r="G218" s="20"/>
      <c r="H218" s="20"/>
      <c r="I218" s="20">
        <v>0.67500000000000004</v>
      </c>
    </row>
    <row r="219" spans="2:9" ht="15.75">
      <c r="B219" s="17">
        <v>152</v>
      </c>
      <c r="C219" s="29" t="s">
        <v>260</v>
      </c>
      <c r="D219" s="19" t="s">
        <v>616</v>
      </c>
      <c r="E219" s="17">
        <v>4</v>
      </c>
      <c r="F219" s="20">
        <f t="shared" si="11"/>
        <v>0.129</v>
      </c>
      <c r="G219" s="20"/>
      <c r="H219" s="20">
        <v>0.129</v>
      </c>
      <c r="I219" s="20"/>
    </row>
    <row r="220" spans="2:9" ht="15.75">
      <c r="B220" s="17">
        <v>153</v>
      </c>
      <c r="C220" s="29" t="s">
        <v>261</v>
      </c>
      <c r="D220" s="19" t="s">
        <v>110</v>
      </c>
      <c r="E220" s="17">
        <v>4</v>
      </c>
      <c r="F220" s="20">
        <f t="shared" si="11"/>
        <v>0.67800000000000005</v>
      </c>
      <c r="G220" s="20"/>
      <c r="H220" s="20">
        <v>0.55000000000000004</v>
      </c>
      <c r="I220" s="20">
        <v>0.128</v>
      </c>
    </row>
    <row r="221" spans="2:9" ht="15.75">
      <c r="B221" s="17">
        <v>154</v>
      </c>
      <c r="C221" s="29" t="s">
        <v>262</v>
      </c>
      <c r="D221" s="19" t="s">
        <v>61</v>
      </c>
      <c r="E221" s="17">
        <v>4</v>
      </c>
      <c r="F221" s="20">
        <f t="shared" si="11"/>
        <v>0.71599999999999997</v>
      </c>
      <c r="G221" s="20"/>
      <c r="H221" s="20">
        <v>0.71599999999999997</v>
      </c>
      <c r="I221" s="20"/>
    </row>
    <row r="222" spans="2:9" ht="15.75">
      <c r="B222" s="17">
        <v>155</v>
      </c>
      <c r="C222" s="29" t="s">
        <v>263</v>
      </c>
      <c r="D222" s="19" t="s">
        <v>113</v>
      </c>
      <c r="E222" s="17">
        <v>4</v>
      </c>
      <c r="F222" s="20">
        <f t="shared" si="11"/>
        <v>0.246</v>
      </c>
      <c r="G222" s="20"/>
      <c r="H222" s="20">
        <v>0.246</v>
      </c>
      <c r="I222" s="20"/>
    </row>
    <row r="223" spans="2:9" ht="15.75">
      <c r="B223" s="17">
        <v>156</v>
      </c>
      <c r="C223" s="29" t="s">
        <v>614</v>
      </c>
      <c r="D223" s="19" t="s">
        <v>275</v>
      </c>
      <c r="E223" s="17">
        <v>5</v>
      </c>
      <c r="F223" s="20">
        <f>G223+H223+I223</f>
        <v>0.32200000000000001</v>
      </c>
      <c r="G223" s="20"/>
      <c r="H223" s="20"/>
      <c r="I223" s="20">
        <v>0.32200000000000001</v>
      </c>
    </row>
    <row r="224" spans="2:9" ht="15.75">
      <c r="B224" s="17">
        <v>157</v>
      </c>
      <c r="C224" s="29" t="s">
        <v>615</v>
      </c>
      <c r="D224" s="19" t="s">
        <v>617</v>
      </c>
      <c r="E224" s="17">
        <v>4</v>
      </c>
      <c r="F224" s="52">
        <v>0.36499999999999999</v>
      </c>
      <c r="G224" s="20"/>
      <c r="H224" s="20"/>
      <c r="I224" s="20">
        <v>0.36499999999999999</v>
      </c>
    </row>
    <row r="225" spans="2:9" ht="15.75">
      <c r="B225" s="17"/>
      <c r="C225" s="21" t="s">
        <v>98</v>
      </c>
      <c r="D225" s="22"/>
      <c r="E225" s="21"/>
      <c r="F225" s="23">
        <f t="shared" si="11"/>
        <v>16.163</v>
      </c>
      <c r="G225" s="23">
        <f>SUM(G202:G224)</f>
        <v>1.3239999999999998</v>
      </c>
      <c r="H225" s="23">
        <f t="shared" ref="H225" si="14">SUM(H202:H222)</f>
        <v>7.5350000000000001</v>
      </c>
      <c r="I225" s="23">
        <f>SUM(I202:I224)</f>
        <v>7.3039999999999994</v>
      </c>
    </row>
    <row r="226" spans="2:9" ht="18" customHeight="1">
      <c r="B226" s="9"/>
      <c r="C226" s="60" t="s">
        <v>276</v>
      </c>
      <c r="D226" s="61"/>
      <c r="E226" s="61"/>
      <c r="F226" s="61"/>
      <c r="G226" s="61"/>
      <c r="H226" s="61"/>
      <c r="I226" s="62"/>
    </row>
    <row r="227" spans="2:9" ht="18.600000000000001" customHeight="1">
      <c r="B227" s="9"/>
      <c r="C227" s="60" t="s">
        <v>277</v>
      </c>
      <c r="D227" s="61"/>
      <c r="E227" s="61"/>
      <c r="F227" s="61"/>
      <c r="G227" s="61"/>
      <c r="H227" s="61"/>
      <c r="I227" s="62"/>
    </row>
    <row r="228" spans="2:9" ht="15.75">
      <c r="B228" s="9">
        <v>158</v>
      </c>
      <c r="C228" s="12" t="s">
        <v>278</v>
      </c>
      <c r="D228" s="13" t="s">
        <v>37</v>
      </c>
      <c r="E228" s="9">
        <v>5</v>
      </c>
      <c r="F228" s="10">
        <f t="shared" si="11"/>
        <v>0.52200000000000002</v>
      </c>
      <c r="G228" s="10">
        <v>0.52200000000000002</v>
      </c>
      <c r="H228" s="10"/>
      <c r="I228" s="10"/>
    </row>
    <row r="229" spans="2:9" ht="15.75">
      <c r="B229" s="9">
        <v>159</v>
      </c>
      <c r="C229" s="12" t="s">
        <v>279</v>
      </c>
      <c r="D229" s="13" t="s">
        <v>155</v>
      </c>
      <c r="E229" s="9">
        <v>5</v>
      </c>
      <c r="F229" s="10">
        <f t="shared" si="11"/>
        <v>0.498</v>
      </c>
      <c r="G229" s="10">
        <v>0.22800000000000001</v>
      </c>
      <c r="H229" s="10"/>
      <c r="I229" s="10">
        <v>0.27</v>
      </c>
    </row>
    <row r="230" spans="2:9" ht="15.75">
      <c r="B230" s="9">
        <v>160</v>
      </c>
      <c r="C230" s="12" t="s">
        <v>280</v>
      </c>
      <c r="D230" s="13" t="s">
        <v>61</v>
      </c>
      <c r="E230" s="9">
        <v>5</v>
      </c>
      <c r="F230" s="10">
        <f>G230+H230+I230</f>
        <v>0.52500000000000002</v>
      </c>
      <c r="G230" s="10">
        <v>0.52500000000000002</v>
      </c>
      <c r="H230" s="10"/>
      <c r="I230" s="10"/>
    </row>
    <row r="231" spans="2:9" ht="15.75">
      <c r="B231" s="9">
        <v>161</v>
      </c>
      <c r="C231" s="12" t="s">
        <v>281</v>
      </c>
      <c r="D231" s="13" t="s">
        <v>142</v>
      </c>
      <c r="E231" s="9">
        <v>5</v>
      </c>
      <c r="F231" s="10">
        <f t="shared" si="11"/>
        <v>0.29399999999999998</v>
      </c>
      <c r="G231" s="10"/>
      <c r="H231" s="10"/>
      <c r="I231" s="10">
        <v>0.29399999999999998</v>
      </c>
    </row>
    <row r="232" spans="2:9" ht="15.75">
      <c r="B232" s="9">
        <v>162</v>
      </c>
      <c r="C232" s="12" t="s">
        <v>282</v>
      </c>
      <c r="D232" s="13" t="s">
        <v>294</v>
      </c>
      <c r="E232" s="9">
        <v>5</v>
      </c>
      <c r="F232" s="10">
        <f t="shared" si="11"/>
        <v>1.1499999999999999</v>
      </c>
      <c r="G232" s="10">
        <v>1.1499999999999999</v>
      </c>
      <c r="H232" s="10"/>
      <c r="I232" s="10"/>
    </row>
    <row r="233" spans="2:9" ht="15.75">
      <c r="B233" s="9">
        <v>163</v>
      </c>
      <c r="C233" s="53" t="s">
        <v>283</v>
      </c>
      <c r="D233" s="54" t="s">
        <v>52</v>
      </c>
      <c r="E233" s="55">
        <v>5</v>
      </c>
      <c r="F233" s="51">
        <v>1.9470000000000001</v>
      </c>
      <c r="G233" s="51"/>
      <c r="H233" s="51">
        <v>0.14000000000000001</v>
      </c>
      <c r="I233" s="51">
        <v>1.8069999999999999</v>
      </c>
    </row>
    <row r="234" spans="2:9" ht="15.75">
      <c r="B234" s="63">
        <v>164</v>
      </c>
      <c r="C234" s="106" t="s">
        <v>284</v>
      </c>
      <c r="D234" s="54" t="s">
        <v>110</v>
      </c>
      <c r="E234" s="108">
        <v>5</v>
      </c>
      <c r="F234" s="110">
        <f>G234+H234+I234+I235</f>
        <v>2.1590000000000003</v>
      </c>
      <c r="G234" s="51">
        <v>1.9490000000000001</v>
      </c>
      <c r="H234" s="51"/>
      <c r="I234" s="51"/>
    </row>
    <row r="235" spans="2:9" ht="15.75">
      <c r="B235" s="65"/>
      <c r="C235" s="107"/>
      <c r="D235" s="54" t="s">
        <v>629</v>
      </c>
      <c r="E235" s="109"/>
      <c r="F235" s="111"/>
      <c r="G235" s="51"/>
      <c r="H235" s="51"/>
      <c r="I235" s="51">
        <v>0.21</v>
      </c>
    </row>
    <row r="236" spans="2:9" ht="15.75">
      <c r="B236" s="9">
        <v>165</v>
      </c>
      <c r="C236" s="53" t="s">
        <v>285</v>
      </c>
      <c r="D236" s="54" t="s">
        <v>295</v>
      </c>
      <c r="E236" s="55">
        <v>5</v>
      </c>
      <c r="F236" s="51">
        <v>0.34300000000000003</v>
      </c>
      <c r="G236" s="51">
        <v>0.34300000000000003</v>
      </c>
      <c r="H236" s="51"/>
      <c r="I236" s="51"/>
    </row>
    <row r="237" spans="2:9" ht="15.75">
      <c r="B237" s="9">
        <v>166</v>
      </c>
      <c r="C237" s="53" t="s">
        <v>286</v>
      </c>
      <c r="D237" s="54" t="s">
        <v>296</v>
      </c>
      <c r="E237" s="55">
        <v>5</v>
      </c>
      <c r="F237" s="51">
        <v>0.77600000000000002</v>
      </c>
      <c r="G237" s="51"/>
      <c r="H237" s="51"/>
      <c r="I237" s="51">
        <v>0.77600000000000002</v>
      </c>
    </row>
    <row r="238" spans="2:9" ht="15.75">
      <c r="B238" s="9">
        <v>167</v>
      </c>
      <c r="C238" s="53" t="s">
        <v>287</v>
      </c>
      <c r="D238" s="54" t="s">
        <v>297</v>
      </c>
      <c r="E238" s="55">
        <v>5</v>
      </c>
      <c r="F238" s="51">
        <f t="shared" si="11"/>
        <v>1.919</v>
      </c>
      <c r="G238" s="51">
        <v>1.4970000000000001</v>
      </c>
      <c r="H238" s="51"/>
      <c r="I238" s="51">
        <v>0.42199999999999999</v>
      </c>
    </row>
    <row r="239" spans="2:9" ht="15.75">
      <c r="B239" s="9">
        <v>168</v>
      </c>
      <c r="C239" s="53" t="s">
        <v>288</v>
      </c>
      <c r="D239" s="54" t="s">
        <v>77</v>
      </c>
      <c r="E239" s="55">
        <v>5</v>
      </c>
      <c r="F239" s="51">
        <f t="shared" si="11"/>
        <v>0.35</v>
      </c>
      <c r="G239" s="51"/>
      <c r="H239" s="51"/>
      <c r="I239" s="51">
        <v>0.35</v>
      </c>
    </row>
    <row r="240" spans="2:9" ht="15.75">
      <c r="B240" s="63">
        <v>169</v>
      </c>
      <c r="C240" s="106" t="s">
        <v>289</v>
      </c>
      <c r="D240" s="54" t="s">
        <v>630</v>
      </c>
      <c r="E240" s="125">
        <v>5</v>
      </c>
      <c r="F240" s="110">
        <f>G240+H240+I240+0.078</f>
        <v>1.6780000000000002</v>
      </c>
      <c r="G240" s="51">
        <v>1.6</v>
      </c>
      <c r="H240" s="51"/>
      <c r="I240" s="51"/>
    </row>
    <row r="241" spans="2:9" ht="15.75">
      <c r="B241" s="65"/>
      <c r="C241" s="107"/>
      <c r="D241" s="54" t="s">
        <v>629</v>
      </c>
      <c r="E241" s="126"/>
      <c r="F241" s="111"/>
      <c r="G241" s="51">
        <v>7.8E-2</v>
      </c>
      <c r="H241" s="51"/>
      <c r="I241" s="51"/>
    </row>
    <row r="242" spans="2:9" ht="15.75">
      <c r="B242" s="9">
        <v>170</v>
      </c>
      <c r="C242" s="53" t="s">
        <v>290</v>
      </c>
      <c r="D242" s="54" t="s">
        <v>205</v>
      </c>
      <c r="E242" s="55">
        <v>5</v>
      </c>
      <c r="F242" s="51">
        <f t="shared" si="11"/>
        <v>1.0230000000000001</v>
      </c>
      <c r="G242" s="51">
        <v>0.35299999999999998</v>
      </c>
      <c r="H242" s="51"/>
      <c r="I242" s="51">
        <v>0.67</v>
      </c>
    </row>
    <row r="243" spans="2:9" ht="15.75">
      <c r="B243" s="9">
        <v>171</v>
      </c>
      <c r="C243" s="53" t="s">
        <v>291</v>
      </c>
      <c r="D243" s="54" t="s">
        <v>298</v>
      </c>
      <c r="E243" s="55">
        <v>5</v>
      </c>
      <c r="F243" s="51">
        <f t="shared" si="11"/>
        <v>1.4610000000000001</v>
      </c>
      <c r="G243" s="51">
        <v>0.54</v>
      </c>
      <c r="H243" s="51"/>
      <c r="I243" s="51">
        <v>0.92100000000000004</v>
      </c>
    </row>
    <row r="244" spans="2:9" ht="15.75">
      <c r="B244" s="9">
        <v>172</v>
      </c>
      <c r="C244" s="53" t="s">
        <v>292</v>
      </c>
      <c r="D244" s="54" t="s">
        <v>299</v>
      </c>
      <c r="E244" s="55">
        <v>5</v>
      </c>
      <c r="F244" s="51">
        <v>0.5</v>
      </c>
      <c r="G244" s="51"/>
      <c r="H244" s="51"/>
      <c r="I244" s="51">
        <v>0.5</v>
      </c>
    </row>
    <row r="245" spans="2:9" ht="15.75">
      <c r="B245" s="9">
        <v>173</v>
      </c>
      <c r="C245" s="53" t="s">
        <v>293</v>
      </c>
      <c r="D245" s="54" t="s">
        <v>69</v>
      </c>
      <c r="E245" s="55">
        <v>5</v>
      </c>
      <c r="F245" s="51">
        <f t="shared" si="11"/>
        <v>0.5</v>
      </c>
      <c r="G245" s="51"/>
      <c r="H245" s="51"/>
      <c r="I245" s="51">
        <v>0.5</v>
      </c>
    </row>
    <row r="246" spans="2:9" ht="15.75">
      <c r="B246" s="9"/>
      <c r="C246" s="55" t="s">
        <v>15</v>
      </c>
      <c r="D246" s="54"/>
      <c r="E246" s="55"/>
      <c r="F246" s="51">
        <f t="shared" si="11"/>
        <v>15.645000000000001</v>
      </c>
      <c r="G246" s="51">
        <f>SUM(G228:G245)</f>
        <v>8.7850000000000001</v>
      </c>
      <c r="H246" s="51">
        <f t="shared" ref="H246:I246" si="15">SUM(H228:H245)</f>
        <v>0.14000000000000001</v>
      </c>
      <c r="I246" s="51">
        <f t="shared" si="15"/>
        <v>6.7200000000000006</v>
      </c>
    </row>
    <row r="247" spans="2:9" ht="19.149999999999999" customHeight="1">
      <c r="B247" s="9"/>
      <c r="C247" s="112" t="s">
        <v>300</v>
      </c>
      <c r="D247" s="113"/>
      <c r="E247" s="113"/>
      <c r="F247" s="113"/>
      <c r="G247" s="113"/>
      <c r="H247" s="113"/>
      <c r="I247" s="114"/>
    </row>
    <row r="248" spans="2:9" ht="15.75">
      <c r="B248" s="9">
        <v>174</v>
      </c>
      <c r="C248" s="29" t="s">
        <v>606</v>
      </c>
      <c r="D248" s="13" t="s">
        <v>205</v>
      </c>
      <c r="E248" s="9">
        <v>5</v>
      </c>
      <c r="F248" s="51">
        <f t="shared" si="11"/>
        <v>0.58400000000000007</v>
      </c>
      <c r="G248" s="51"/>
      <c r="H248" s="51"/>
      <c r="I248" s="51">
        <f>0.327+0.257</f>
        <v>0.58400000000000007</v>
      </c>
    </row>
    <row r="249" spans="2:9" ht="15.75">
      <c r="B249" s="9">
        <v>175</v>
      </c>
      <c r="C249" s="29" t="s">
        <v>607</v>
      </c>
      <c r="D249" s="13" t="s">
        <v>59</v>
      </c>
      <c r="E249" s="9">
        <v>5</v>
      </c>
      <c r="F249" s="51">
        <f t="shared" si="11"/>
        <v>3.407</v>
      </c>
      <c r="G249" s="51">
        <v>7.0000000000000007E-2</v>
      </c>
      <c r="H249" s="51">
        <v>1.22</v>
      </c>
      <c r="I249" s="51">
        <v>2.117</v>
      </c>
    </row>
    <row r="250" spans="2:9" ht="19.149999999999999" customHeight="1">
      <c r="B250" s="9">
        <v>176</v>
      </c>
      <c r="C250" s="29" t="s">
        <v>608</v>
      </c>
      <c r="D250" s="13" t="s">
        <v>52</v>
      </c>
      <c r="E250" s="9">
        <v>5</v>
      </c>
      <c r="F250" s="51">
        <f t="shared" ref="F250:F314" si="16">G250+H250+I250</f>
        <v>0.66</v>
      </c>
      <c r="G250" s="51">
        <v>0.66</v>
      </c>
      <c r="H250" s="51"/>
      <c r="I250" s="51"/>
    </row>
    <row r="251" spans="2:9" ht="17.45" customHeight="1">
      <c r="B251" s="9">
        <v>177</v>
      </c>
      <c r="C251" s="29" t="s">
        <v>609</v>
      </c>
      <c r="D251" s="13" t="s">
        <v>631</v>
      </c>
      <c r="E251" s="9">
        <v>5</v>
      </c>
      <c r="F251" s="51">
        <f t="shared" si="16"/>
        <v>0.17899999999999999</v>
      </c>
      <c r="G251" s="51">
        <v>0.17899999999999999</v>
      </c>
      <c r="H251" s="51"/>
      <c r="I251" s="51"/>
    </row>
    <row r="252" spans="2:9" ht="19.149999999999999" customHeight="1">
      <c r="B252" s="9"/>
      <c r="C252" s="9" t="s">
        <v>15</v>
      </c>
      <c r="D252" s="13"/>
      <c r="E252" s="9"/>
      <c r="F252" s="10">
        <f t="shared" si="16"/>
        <v>4.83</v>
      </c>
      <c r="G252" s="10">
        <f>SUM(G248:G251)</f>
        <v>0.90900000000000003</v>
      </c>
      <c r="H252" s="10">
        <f t="shared" ref="H252:I252" si="17">SUM(H248:H251)</f>
        <v>1.22</v>
      </c>
      <c r="I252" s="10">
        <f t="shared" si="17"/>
        <v>2.7010000000000001</v>
      </c>
    </row>
    <row r="253" spans="2:9" ht="21" customHeight="1">
      <c r="B253" s="9"/>
      <c r="C253" s="60" t="s">
        <v>301</v>
      </c>
      <c r="D253" s="61"/>
      <c r="E253" s="61"/>
      <c r="F253" s="61"/>
      <c r="G253" s="61"/>
      <c r="H253" s="61"/>
      <c r="I253" s="62"/>
    </row>
    <row r="254" spans="2:9" ht="21" customHeight="1">
      <c r="B254" s="9">
        <v>178</v>
      </c>
      <c r="C254" s="12" t="s">
        <v>618</v>
      </c>
      <c r="D254" s="13" t="s">
        <v>301</v>
      </c>
      <c r="E254" s="9">
        <v>5</v>
      </c>
      <c r="F254" s="10">
        <f t="shared" si="16"/>
        <v>1.5149999999999999</v>
      </c>
      <c r="G254" s="10"/>
      <c r="H254" s="10"/>
      <c r="I254" s="10">
        <v>1.5149999999999999</v>
      </c>
    </row>
    <row r="255" spans="2:9" ht="19.899999999999999" customHeight="1">
      <c r="B255" s="9"/>
      <c r="C255" s="24" t="s">
        <v>98</v>
      </c>
      <c r="D255" s="25"/>
      <c r="E255" s="24"/>
      <c r="F255" s="26">
        <f>F246+F252+F254</f>
        <v>21.990000000000002</v>
      </c>
      <c r="G255" s="26">
        <f t="shared" ref="G255:I255" si="18">G246+G252+G254</f>
        <v>9.6940000000000008</v>
      </c>
      <c r="H255" s="26">
        <f t="shared" si="18"/>
        <v>1.3599999999999999</v>
      </c>
      <c r="I255" s="26">
        <f t="shared" si="18"/>
        <v>10.936000000000002</v>
      </c>
    </row>
    <row r="256" spans="2:9" ht="18.600000000000001" customHeight="1">
      <c r="B256" s="9"/>
      <c r="C256" s="60" t="s">
        <v>302</v>
      </c>
      <c r="D256" s="61"/>
      <c r="E256" s="61"/>
      <c r="F256" s="61"/>
      <c r="G256" s="61"/>
      <c r="H256" s="61"/>
      <c r="I256" s="62"/>
    </row>
    <row r="257" spans="2:9" ht="19.149999999999999" customHeight="1">
      <c r="B257" s="9"/>
      <c r="C257" s="60" t="s">
        <v>303</v>
      </c>
      <c r="D257" s="61"/>
      <c r="E257" s="61"/>
      <c r="F257" s="61"/>
      <c r="G257" s="61"/>
      <c r="H257" s="61"/>
      <c r="I257" s="62"/>
    </row>
    <row r="258" spans="2:9" ht="15.75">
      <c r="B258" s="9">
        <v>179</v>
      </c>
      <c r="C258" s="12" t="s">
        <v>304</v>
      </c>
      <c r="D258" s="13" t="s">
        <v>313</v>
      </c>
      <c r="E258" s="9">
        <v>5</v>
      </c>
      <c r="F258" s="10">
        <f t="shared" si="16"/>
        <v>1.0900000000000001</v>
      </c>
      <c r="G258" s="10">
        <v>1.0900000000000001</v>
      </c>
      <c r="H258" s="10"/>
      <c r="I258" s="10"/>
    </row>
    <row r="259" spans="2:9" ht="15.75">
      <c r="B259" s="9">
        <v>180</v>
      </c>
      <c r="C259" s="12" t="s">
        <v>305</v>
      </c>
      <c r="D259" s="13" t="s">
        <v>314</v>
      </c>
      <c r="E259" s="9">
        <v>5</v>
      </c>
      <c r="F259" s="10">
        <f t="shared" si="16"/>
        <v>0.23200000000000001</v>
      </c>
      <c r="G259" s="10">
        <v>0.23200000000000001</v>
      </c>
      <c r="H259" s="10"/>
      <c r="I259" s="10"/>
    </row>
    <row r="260" spans="2:9" ht="15.75">
      <c r="B260" s="9">
        <v>181</v>
      </c>
      <c r="C260" s="12" t="s">
        <v>306</v>
      </c>
      <c r="D260" s="13" t="s">
        <v>205</v>
      </c>
      <c r="E260" s="9">
        <v>5</v>
      </c>
      <c r="F260" s="10">
        <f t="shared" si="16"/>
        <v>0.82199999999999995</v>
      </c>
      <c r="G260" s="10">
        <v>0.82199999999999995</v>
      </c>
      <c r="H260" s="10"/>
      <c r="I260" s="10"/>
    </row>
    <row r="261" spans="2:9" ht="15.75">
      <c r="B261" s="9">
        <v>182</v>
      </c>
      <c r="C261" s="12" t="s">
        <v>307</v>
      </c>
      <c r="D261" s="13" t="s">
        <v>315</v>
      </c>
      <c r="E261" s="9">
        <v>5</v>
      </c>
      <c r="F261" s="10">
        <f t="shared" si="16"/>
        <v>0.315</v>
      </c>
      <c r="G261" s="10">
        <v>0.315</v>
      </c>
      <c r="H261" s="10"/>
      <c r="I261" s="10"/>
    </row>
    <row r="262" spans="2:9" ht="15.75">
      <c r="B262" s="9">
        <v>183</v>
      </c>
      <c r="C262" s="12" t="s">
        <v>308</v>
      </c>
      <c r="D262" s="13" t="s">
        <v>110</v>
      </c>
      <c r="E262" s="9">
        <v>5</v>
      </c>
      <c r="F262" s="10">
        <f t="shared" si="16"/>
        <v>1.07</v>
      </c>
      <c r="G262" s="10">
        <v>1.07</v>
      </c>
      <c r="H262" s="10"/>
      <c r="I262" s="10"/>
    </row>
    <row r="263" spans="2:9" ht="15.75">
      <c r="B263" s="9">
        <v>184</v>
      </c>
      <c r="C263" s="12" t="s">
        <v>309</v>
      </c>
      <c r="D263" s="13" t="s">
        <v>316</v>
      </c>
      <c r="E263" s="9">
        <v>5</v>
      </c>
      <c r="F263" s="10">
        <f>SUM(G263+H263+I263)</f>
        <v>0.5</v>
      </c>
      <c r="G263" s="38">
        <v>0.5</v>
      </c>
      <c r="H263" s="10"/>
      <c r="I263" s="10"/>
    </row>
    <row r="264" spans="2:9" ht="15.75">
      <c r="B264" s="9">
        <v>185</v>
      </c>
      <c r="C264" s="12" t="s">
        <v>310</v>
      </c>
      <c r="D264" s="13" t="s">
        <v>123</v>
      </c>
      <c r="E264" s="9">
        <v>5</v>
      </c>
      <c r="F264" s="10">
        <f t="shared" si="16"/>
        <v>0.53</v>
      </c>
      <c r="G264" s="10">
        <v>0.53</v>
      </c>
      <c r="H264" s="10"/>
      <c r="I264" s="10"/>
    </row>
    <row r="265" spans="2:9" ht="15.75">
      <c r="B265" s="9">
        <v>186</v>
      </c>
      <c r="C265" s="12" t="s">
        <v>311</v>
      </c>
      <c r="D265" s="13" t="s">
        <v>69</v>
      </c>
      <c r="E265" s="9">
        <v>5</v>
      </c>
      <c r="F265" s="10">
        <f t="shared" si="16"/>
        <v>0.40200000000000002</v>
      </c>
      <c r="G265" s="10">
        <v>0.40200000000000002</v>
      </c>
      <c r="H265" s="10"/>
      <c r="I265" s="10"/>
    </row>
    <row r="266" spans="2:9" ht="15.75">
      <c r="B266" s="9">
        <v>187</v>
      </c>
      <c r="C266" s="12" t="s">
        <v>312</v>
      </c>
      <c r="D266" s="13" t="s">
        <v>317</v>
      </c>
      <c r="E266" s="9">
        <v>5</v>
      </c>
      <c r="F266" s="10">
        <f t="shared" si="16"/>
        <v>0.76</v>
      </c>
      <c r="G266" s="10"/>
      <c r="H266" s="10"/>
      <c r="I266" s="10">
        <v>0.76</v>
      </c>
    </row>
    <row r="267" spans="2:9" ht="15.75">
      <c r="B267" s="9">
        <v>188</v>
      </c>
      <c r="C267" s="12" t="s">
        <v>632</v>
      </c>
      <c r="D267" s="13" t="s">
        <v>316</v>
      </c>
      <c r="E267" s="9">
        <v>5</v>
      </c>
      <c r="F267" s="10">
        <f>G267+H267+I267</f>
        <v>0.15</v>
      </c>
      <c r="G267" s="10"/>
      <c r="H267" s="10"/>
      <c r="I267" s="10">
        <v>0.15</v>
      </c>
    </row>
    <row r="268" spans="2:9" ht="19.149999999999999" customHeight="1">
      <c r="B268" s="9"/>
      <c r="C268" s="9" t="s">
        <v>15</v>
      </c>
      <c r="D268" s="13"/>
      <c r="E268" s="9"/>
      <c r="F268" s="10">
        <f>SUM(F258:F267)</f>
        <v>5.8710000000000004</v>
      </c>
      <c r="G268" s="10">
        <f>SUM(G258:G266)</f>
        <v>4.9610000000000003</v>
      </c>
      <c r="H268" s="10">
        <f t="shared" ref="H268" si="19">SUM(H258:H266)</f>
        <v>0</v>
      </c>
      <c r="I268" s="10">
        <f>SUM(I258:I267)</f>
        <v>0.91</v>
      </c>
    </row>
    <row r="269" spans="2:9" ht="19.899999999999999" customHeight="1">
      <c r="B269" s="9"/>
      <c r="C269" s="60" t="s">
        <v>318</v>
      </c>
      <c r="D269" s="61"/>
      <c r="E269" s="61"/>
      <c r="F269" s="61"/>
      <c r="G269" s="61"/>
      <c r="H269" s="61"/>
      <c r="I269" s="62"/>
    </row>
    <row r="270" spans="2:9" ht="15.75">
      <c r="B270" s="9">
        <v>189</v>
      </c>
      <c r="C270" s="12" t="s">
        <v>319</v>
      </c>
      <c r="D270" s="13" t="s">
        <v>85</v>
      </c>
      <c r="E270" s="9">
        <v>5</v>
      </c>
      <c r="F270" s="10">
        <f t="shared" si="16"/>
        <v>0.42</v>
      </c>
      <c r="G270" s="10">
        <v>0.42</v>
      </c>
      <c r="H270" s="10"/>
      <c r="I270" s="10"/>
    </row>
    <row r="271" spans="2:9" ht="15.75">
      <c r="B271" s="9">
        <v>190</v>
      </c>
      <c r="C271" s="12" t="s">
        <v>320</v>
      </c>
      <c r="D271" s="13" t="s">
        <v>52</v>
      </c>
      <c r="E271" s="9">
        <v>5</v>
      </c>
      <c r="F271" s="10">
        <f t="shared" si="16"/>
        <v>0.36</v>
      </c>
      <c r="G271" s="10">
        <v>0.36</v>
      </c>
      <c r="H271" s="10"/>
      <c r="I271" s="10"/>
    </row>
    <row r="272" spans="2:9" ht="15.75">
      <c r="B272" s="9">
        <v>191</v>
      </c>
      <c r="C272" s="12" t="s">
        <v>321</v>
      </c>
      <c r="D272" s="13" t="s">
        <v>55</v>
      </c>
      <c r="E272" s="9">
        <v>5</v>
      </c>
      <c r="F272" s="10">
        <f t="shared" si="16"/>
        <v>0.53</v>
      </c>
      <c r="G272" s="10">
        <v>0.53</v>
      </c>
      <c r="H272" s="10"/>
      <c r="I272" s="10"/>
    </row>
    <row r="273" spans="2:9" ht="15.75">
      <c r="B273" s="9">
        <v>192</v>
      </c>
      <c r="C273" s="12" t="s">
        <v>322</v>
      </c>
      <c r="D273" s="13" t="s">
        <v>205</v>
      </c>
      <c r="E273" s="9">
        <v>5</v>
      </c>
      <c r="F273" s="10">
        <f t="shared" si="16"/>
        <v>1.4</v>
      </c>
      <c r="G273" s="10">
        <v>1.4</v>
      </c>
      <c r="H273" s="10"/>
      <c r="I273" s="10"/>
    </row>
    <row r="274" spans="2:9" ht="15.75">
      <c r="B274" s="9">
        <v>193</v>
      </c>
      <c r="C274" s="12" t="s">
        <v>323</v>
      </c>
      <c r="D274" s="13" t="s">
        <v>199</v>
      </c>
      <c r="E274" s="9">
        <v>5</v>
      </c>
      <c r="F274" s="10">
        <f t="shared" si="16"/>
        <v>0.25</v>
      </c>
      <c r="G274" s="10">
        <v>0.25</v>
      </c>
      <c r="H274" s="10"/>
      <c r="I274" s="10"/>
    </row>
    <row r="275" spans="2:9" ht="15.75">
      <c r="B275" s="9">
        <v>194</v>
      </c>
      <c r="C275" s="12" t="s">
        <v>324</v>
      </c>
      <c r="D275" s="13" t="s">
        <v>325</v>
      </c>
      <c r="E275" s="9">
        <v>5</v>
      </c>
      <c r="F275" s="10">
        <f t="shared" si="16"/>
        <v>0.32</v>
      </c>
      <c r="G275" s="10">
        <v>0.32</v>
      </c>
      <c r="H275" s="10"/>
      <c r="I275" s="10"/>
    </row>
    <row r="276" spans="2:9" ht="19.899999999999999" customHeight="1">
      <c r="B276" s="9"/>
      <c r="C276" s="9" t="s">
        <v>15</v>
      </c>
      <c r="D276" s="13"/>
      <c r="E276" s="9"/>
      <c r="F276" s="10">
        <f t="shared" si="16"/>
        <v>3.28</v>
      </c>
      <c r="G276" s="10">
        <f>SUM(G270:G275)</f>
        <v>3.28</v>
      </c>
      <c r="H276" s="10"/>
      <c r="I276" s="10"/>
    </row>
    <row r="277" spans="2:9" ht="19.149999999999999" customHeight="1">
      <c r="B277" s="13"/>
      <c r="C277" s="60" t="s">
        <v>759</v>
      </c>
      <c r="D277" s="61"/>
      <c r="E277" s="61"/>
      <c r="F277" s="61"/>
      <c r="G277" s="61"/>
      <c r="H277" s="61"/>
      <c r="I277" s="62"/>
    </row>
    <row r="278" spans="2:9" ht="15.75">
      <c r="B278" s="9">
        <v>195</v>
      </c>
      <c r="C278" s="12" t="s">
        <v>326</v>
      </c>
      <c r="D278" s="13" t="s">
        <v>95</v>
      </c>
      <c r="E278" s="9">
        <v>5</v>
      </c>
      <c r="F278" s="10">
        <f t="shared" si="16"/>
        <v>0.3</v>
      </c>
      <c r="G278" s="10">
        <v>0.3</v>
      </c>
      <c r="H278" s="10"/>
      <c r="I278" s="10"/>
    </row>
    <row r="279" spans="2:9" ht="15.75">
      <c r="B279" s="9">
        <v>196</v>
      </c>
      <c r="C279" s="12" t="s">
        <v>327</v>
      </c>
      <c r="D279" s="13" t="s">
        <v>37</v>
      </c>
      <c r="E279" s="9">
        <v>5</v>
      </c>
      <c r="F279" s="10">
        <f t="shared" si="16"/>
        <v>0.67</v>
      </c>
      <c r="G279" s="10">
        <v>0.67</v>
      </c>
      <c r="H279" s="10"/>
      <c r="I279" s="10"/>
    </row>
    <row r="280" spans="2:9" ht="15.75">
      <c r="B280" s="9">
        <v>197</v>
      </c>
      <c r="C280" s="12" t="s">
        <v>328</v>
      </c>
      <c r="D280" s="13" t="s">
        <v>77</v>
      </c>
      <c r="E280" s="9">
        <v>5</v>
      </c>
      <c r="F280" s="10">
        <f t="shared" si="16"/>
        <v>0.5</v>
      </c>
      <c r="G280" s="10"/>
      <c r="H280" s="10">
        <v>0.5</v>
      </c>
      <c r="I280" s="10"/>
    </row>
    <row r="281" spans="2:9" ht="15.75">
      <c r="B281" s="9">
        <v>198</v>
      </c>
      <c r="C281" s="12" t="s">
        <v>329</v>
      </c>
      <c r="D281" s="13" t="s">
        <v>68</v>
      </c>
      <c r="E281" s="9">
        <v>5</v>
      </c>
      <c r="F281" s="10">
        <f t="shared" si="16"/>
        <v>0.72</v>
      </c>
      <c r="G281" s="10">
        <v>0.72</v>
      </c>
      <c r="H281" s="10"/>
      <c r="I281" s="10"/>
    </row>
    <row r="282" spans="2:9" ht="15.75">
      <c r="B282" s="9">
        <v>199</v>
      </c>
      <c r="C282" s="12" t="s">
        <v>330</v>
      </c>
      <c r="D282" s="13" t="s">
        <v>205</v>
      </c>
      <c r="E282" s="9">
        <v>5</v>
      </c>
      <c r="F282" s="10">
        <f t="shared" si="16"/>
        <v>0.27</v>
      </c>
      <c r="G282" s="10"/>
      <c r="H282" s="10"/>
      <c r="I282" s="10">
        <v>0.27</v>
      </c>
    </row>
    <row r="283" spans="2:9" ht="15.75">
      <c r="B283" s="9">
        <v>200</v>
      </c>
      <c r="C283" s="12" t="s">
        <v>331</v>
      </c>
      <c r="D283" s="13" t="s">
        <v>141</v>
      </c>
      <c r="E283" s="9">
        <v>5</v>
      </c>
      <c r="F283" s="10">
        <f t="shared" si="16"/>
        <v>0.56000000000000005</v>
      </c>
      <c r="G283" s="10">
        <v>0.56000000000000005</v>
      </c>
      <c r="H283" s="10"/>
      <c r="I283" s="10"/>
    </row>
    <row r="284" spans="2:9" ht="15.75">
      <c r="B284" s="9">
        <v>201</v>
      </c>
      <c r="C284" s="12" t="s">
        <v>332</v>
      </c>
      <c r="D284" s="13" t="s">
        <v>132</v>
      </c>
      <c r="E284" s="9">
        <v>5</v>
      </c>
      <c r="F284" s="10">
        <f t="shared" si="16"/>
        <v>0.79</v>
      </c>
      <c r="G284" s="10">
        <v>0.79</v>
      </c>
      <c r="H284" s="10"/>
      <c r="I284" s="10"/>
    </row>
    <row r="285" spans="2:9" ht="17.45" customHeight="1">
      <c r="B285" s="9">
        <v>202</v>
      </c>
      <c r="C285" s="12" t="s">
        <v>333</v>
      </c>
      <c r="D285" s="13" t="s">
        <v>52</v>
      </c>
      <c r="E285" s="9">
        <v>5</v>
      </c>
      <c r="F285" s="10">
        <f t="shared" si="16"/>
        <v>0.95</v>
      </c>
      <c r="G285" s="10"/>
      <c r="H285" s="10"/>
      <c r="I285" s="10">
        <v>0.95</v>
      </c>
    </row>
    <row r="286" spans="2:9" ht="18" customHeight="1">
      <c r="B286" s="9"/>
      <c r="C286" s="9" t="s">
        <v>15</v>
      </c>
      <c r="D286" s="13"/>
      <c r="E286" s="9"/>
      <c r="F286" s="10">
        <f t="shared" si="16"/>
        <v>4.76</v>
      </c>
      <c r="G286" s="10">
        <f>SUM(G278:G285)</f>
        <v>3.04</v>
      </c>
      <c r="H286" s="10">
        <f t="shared" ref="H286:I286" si="20">SUM(H278:H285)</f>
        <v>0.5</v>
      </c>
      <c r="I286" s="10">
        <f t="shared" si="20"/>
        <v>1.22</v>
      </c>
    </row>
    <row r="287" spans="2:9" ht="18" customHeight="1">
      <c r="B287" s="9"/>
      <c r="C287" s="60" t="s">
        <v>334</v>
      </c>
      <c r="D287" s="61"/>
      <c r="E287" s="61"/>
      <c r="F287" s="61"/>
      <c r="G287" s="61"/>
      <c r="H287" s="61"/>
      <c r="I287" s="62"/>
    </row>
    <row r="288" spans="2:9" ht="15.75">
      <c r="B288" s="9">
        <v>203</v>
      </c>
      <c r="C288" s="12" t="s">
        <v>335</v>
      </c>
      <c r="D288" s="13" t="s">
        <v>340</v>
      </c>
      <c r="E288" s="9">
        <v>5</v>
      </c>
      <c r="F288" s="10">
        <f t="shared" si="16"/>
        <v>0.85</v>
      </c>
      <c r="G288" s="10"/>
      <c r="H288" s="10"/>
      <c r="I288" s="10">
        <v>0.85</v>
      </c>
    </row>
    <row r="289" spans="2:9" ht="15.75">
      <c r="B289" s="9">
        <v>204</v>
      </c>
      <c r="C289" s="12" t="s">
        <v>336</v>
      </c>
      <c r="D289" s="13" t="s">
        <v>341</v>
      </c>
      <c r="E289" s="9">
        <v>5</v>
      </c>
      <c r="F289" s="10">
        <f t="shared" si="16"/>
        <v>0.8</v>
      </c>
      <c r="G289" s="10"/>
      <c r="H289" s="10"/>
      <c r="I289" s="10">
        <v>0.8</v>
      </c>
    </row>
    <row r="290" spans="2:9" ht="15.75">
      <c r="B290" s="9">
        <v>205</v>
      </c>
      <c r="C290" s="12" t="s">
        <v>337</v>
      </c>
      <c r="D290" s="13" t="s">
        <v>342</v>
      </c>
      <c r="E290" s="9">
        <v>5</v>
      </c>
      <c r="F290" s="10">
        <f t="shared" si="16"/>
        <v>0.8</v>
      </c>
      <c r="G290" s="10"/>
      <c r="H290" s="10">
        <v>0.35</v>
      </c>
      <c r="I290" s="10">
        <f>0.8-0.35</f>
        <v>0.45000000000000007</v>
      </c>
    </row>
    <row r="291" spans="2:9" ht="15.75">
      <c r="B291" s="9">
        <v>206</v>
      </c>
      <c r="C291" s="12" t="s">
        <v>338</v>
      </c>
      <c r="D291" s="13" t="s">
        <v>343</v>
      </c>
      <c r="E291" s="9">
        <v>5</v>
      </c>
      <c r="F291" s="10">
        <f t="shared" si="16"/>
        <v>0.8</v>
      </c>
      <c r="G291" s="10"/>
      <c r="H291" s="10"/>
      <c r="I291" s="10">
        <v>0.8</v>
      </c>
    </row>
    <row r="292" spans="2:9" ht="15.75">
      <c r="B292" s="9">
        <v>207</v>
      </c>
      <c r="C292" s="12" t="s">
        <v>339</v>
      </c>
      <c r="D292" s="13" t="s">
        <v>344</v>
      </c>
      <c r="E292" s="9">
        <v>5</v>
      </c>
      <c r="F292" s="10">
        <f t="shared" si="16"/>
        <v>1</v>
      </c>
      <c r="G292" s="10"/>
      <c r="H292" s="10"/>
      <c r="I292" s="10">
        <v>1</v>
      </c>
    </row>
    <row r="293" spans="2:9" ht="15.75">
      <c r="B293" s="9"/>
      <c r="C293" s="9" t="s">
        <v>15</v>
      </c>
      <c r="D293" s="13"/>
      <c r="E293" s="9"/>
      <c r="F293" s="10">
        <f t="shared" si="16"/>
        <v>4.25</v>
      </c>
      <c r="G293" s="10">
        <f t="shared" ref="G293:H293" si="21">SUM(G288:G292)</f>
        <v>0</v>
      </c>
      <c r="H293" s="10">
        <f t="shared" si="21"/>
        <v>0.35</v>
      </c>
      <c r="I293" s="10">
        <f>SUM(I288:I292)</f>
        <v>3.9000000000000004</v>
      </c>
    </row>
    <row r="294" spans="2:9" ht="19.149999999999999" customHeight="1">
      <c r="B294" s="9"/>
      <c r="C294" s="60" t="s">
        <v>345</v>
      </c>
      <c r="D294" s="61"/>
      <c r="E294" s="61"/>
      <c r="F294" s="61"/>
      <c r="G294" s="61"/>
      <c r="H294" s="61"/>
      <c r="I294" s="62"/>
    </row>
    <row r="295" spans="2:9" ht="18" customHeight="1">
      <c r="B295" s="9">
        <v>208</v>
      </c>
      <c r="C295" s="12" t="s">
        <v>347</v>
      </c>
      <c r="D295" s="13" t="s">
        <v>346</v>
      </c>
      <c r="E295" s="9">
        <v>5</v>
      </c>
      <c r="F295" s="10">
        <f t="shared" si="16"/>
        <v>2</v>
      </c>
      <c r="G295" s="10"/>
      <c r="H295" s="10"/>
      <c r="I295" s="10">
        <v>2</v>
      </c>
    </row>
    <row r="296" spans="2:9" ht="18" customHeight="1">
      <c r="B296" s="9"/>
      <c r="C296" s="21" t="s">
        <v>98</v>
      </c>
      <c r="D296" s="39"/>
      <c r="E296" s="39"/>
      <c r="F296" s="23">
        <f>SUM(F268+F276+F286+F293+F295)</f>
        <v>20.161000000000001</v>
      </c>
      <c r="G296" s="23">
        <f t="shared" ref="G296:I296" si="22">G268+G276+G286+G293+G295</f>
        <v>11.280999999999999</v>
      </c>
      <c r="H296" s="23">
        <f t="shared" si="22"/>
        <v>0.85</v>
      </c>
      <c r="I296" s="23">
        <f t="shared" si="22"/>
        <v>8.0300000000000011</v>
      </c>
    </row>
    <row r="297" spans="2:9" ht="19.149999999999999" customHeight="1">
      <c r="B297" s="9"/>
      <c r="C297" s="60" t="s">
        <v>348</v>
      </c>
      <c r="D297" s="61"/>
      <c r="E297" s="61"/>
      <c r="F297" s="61"/>
      <c r="G297" s="61"/>
      <c r="H297" s="61"/>
      <c r="I297" s="62"/>
    </row>
    <row r="298" spans="2:9" ht="19.149999999999999" customHeight="1">
      <c r="B298" s="9"/>
      <c r="C298" s="60" t="s">
        <v>349</v>
      </c>
      <c r="D298" s="61"/>
      <c r="E298" s="61"/>
      <c r="F298" s="61"/>
      <c r="G298" s="61"/>
      <c r="H298" s="61"/>
      <c r="I298" s="62"/>
    </row>
    <row r="299" spans="2:9" ht="15.75">
      <c r="B299" s="9">
        <v>209</v>
      </c>
      <c r="C299" s="12" t="s">
        <v>350</v>
      </c>
      <c r="D299" s="13" t="s">
        <v>110</v>
      </c>
      <c r="E299" s="9">
        <v>5</v>
      </c>
      <c r="F299" s="10">
        <f t="shared" si="16"/>
        <v>3.669</v>
      </c>
      <c r="G299" s="10">
        <v>2.9740000000000002</v>
      </c>
      <c r="H299" s="10"/>
      <c r="I299" s="10">
        <v>0.69499999999999995</v>
      </c>
    </row>
    <row r="300" spans="2:9" ht="15.75">
      <c r="B300" s="9">
        <v>210</v>
      </c>
      <c r="C300" s="12" t="s">
        <v>351</v>
      </c>
      <c r="D300" s="13" t="s">
        <v>57</v>
      </c>
      <c r="E300" s="9">
        <v>5</v>
      </c>
      <c r="F300" s="10">
        <f t="shared" si="16"/>
        <v>1.159</v>
      </c>
      <c r="G300" s="10"/>
      <c r="H300" s="10">
        <v>0.26400000000000001</v>
      </c>
      <c r="I300" s="10">
        <v>0.89500000000000002</v>
      </c>
    </row>
    <row r="301" spans="2:9" ht="15.75">
      <c r="B301" s="9">
        <v>211</v>
      </c>
      <c r="C301" s="12" t="s">
        <v>352</v>
      </c>
      <c r="D301" s="13" t="s">
        <v>358</v>
      </c>
      <c r="E301" s="9">
        <v>5</v>
      </c>
      <c r="F301" s="51">
        <f t="shared" si="16"/>
        <v>2.6870000000000003</v>
      </c>
      <c r="G301" s="51"/>
      <c r="H301" s="51">
        <v>2.2610000000000001</v>
      </c>
      <c r="I301" s="51">
        <v>0.42599999999999999</v>
      </c>
    </row>
    <row r="302" spans="2:9" ht="15.75">
      <c r="B302" s="9">
        <v>212</v>
      </c>
      <c r="C302" s="12" t="s">
        <v>353</v>
      </c>
      <c r="D302" s="13" t="s">
        <v>359</v>
      </c>
      <c r="E302" s="9">
        <v>5</v>
      </c>
      <c r="F302" s="51">
        <f t="shared" si="16"/>
        <v>0.82</v>
      </c>
      <c r="G302" s="51"/>
      <c r="H302" s="51"/>
      <c r="I302" s="51">
        <v>0.82</v>
      </c>
    </row>
    <row r="303" spans="2:9" ht="15.75">
      <c r="B303" s="9">
        <v>213</v>
      </c>
      <c r="C303" s="12" t="s">
        <v>354</v>
      </c>
      <c r="D303" s="13" t="s">
        <v>206</v>
      </c>
      <c r="E303" s="9">
        <v>5</v>
      </c>
      <c r="F303" s="51">
        <v>0.79500000000000004</v>
      </c>
      <c r="G303" s="51"/>
      <c r="H303" s="51">
        <v>0.79500000000000004</v>
      </c>
      <c r="I303" s="51"/>
    </row>
    <row r="304" spans="2:9" ht="15.75">
      <c r="B304" s="9">
        <v>214</v>
      </c>
      <c r="C304" s="12" t="s">
        <v>355</v>
      </c>
      <c r="D304" s="13" t="s">
        <v>360</v>
      </c>
      <c r="E304" s="9">
        <v>5</v>
      </c>
      <c r="F304" s="51">
        <f>H304+I304</f>
        <v>0.67999999999999994</v>
      </c>
      <c r="G304" s="51"/>
      <c r="H304" s="51">
        <v>0.105</v>
      </c>
      <c r="I304" s="51">
        <v>0.57499999999999996</v>
      </c>
    </row>
    <row r="305" spans="2:9" ht="15.75">
      <c r="B305" s="9">
        <v>215</v>
      </c>
      <c r="C305" s="12" t="s">
        <v>356</v>
      </c>
      <c r="D305" s="13" t="s">
        <v>361</v>
      </c>
      <c r="E305" s="9">
        <v>5</v>
      </c>
      <c r="F305" s="10">
        <f t="shared" si="16"/>
        <v>0.29699999999999999</v>
      </c>
      <c r="G305" s="10">
        <v>3.9E-2</v>
      </c>
      <c r="H305" s="10">
        <v>0.25800000000000001</v>
      </c>
      <c r="I305" s="10"/>
    </row>
    <row r="306" spans="2:9" ht="15.75">
      <c r="B306" s="9">
        <v>216</v>
      </c>
      <c r="C306" s="12" t="s">
        <v>357</v>
      </c>
      <c r="D306" s="13" t="s">
        <v>752</v>
      </c>
      <c r="E306" s="9">
        <v>5</v>
      </c>
      <c r="F306" s="10">
        <f t="shared" si="16"/>
        <v>0.54400000000000004</v>
      </c>
      <c r="G306" s="10"/>
      <c r="H306" s="10"/>
      <c r="I306" s="10">
        <v>0.54400000000000004</v>
      </c>
    </row>
    <row r="307" spans="2:9" ht="15.75">
      <c r="B307" s="9">
        <v>217</v>
      </c>
      <c r="C307" s="12" t="s">
        <v>362</v>
      </c>
      <c r="D307" s="13" t="s">
        <v>378</v>
      </c>
      <c r="E307" s="9">
        <v>5</v>
      </c>
      <c r="F307" s="10">
        <f t="shared" si="16"/>
        <v>2.819</v>
      </c>
      <c r="G307" s="10"/>
      <c r="H307" s="10">
        <v>1.4119999999999999</v>
      </c>
      <c r="I307" s="10">
        <v>1.407</v>
      </c>
    </row>
    <row r="308" spans="2:9" ht="15.75">
      <c r="B308" s="9">
        <v>218</v>
      </c>
      <c r="C308" s="12" t="s">
        <v>363</v>
      </c>
      <c r="D308" s="13" t="s">
        <v>84</v>
      </c>
      <c r="E308" s="9">
        <v>5</v>
      </c>
      <c r="F308" s="10">
        <f t="shared" si="16"/>
        <v>0.87799999999999989</v>
      </c>
      <c r="G308" s="10"/>
      <c r="H308" s="10">
        <v>0.59299999999999997</v>
      </c>
      <c r="I308" s="10">
        <v>0.28499999999999998</v>
      </c>
    </row>
    <row r="309" spans="2:9" ht="15.75">
      <c r="B309" s="9">
        <v>219</v>
      </c>
      <c r="C309" s="12" t="s">
        <v>364</v>
      </c>
      <c r="D309" s="13" t="s">
        <v>52</v>
      </c>
      <c r="E309" s="9">
        <v>5</v>
      </c>
      <c r="F309" s="10">
        <f t="shared" si="16"/>
        <v>0.78999999999999992</v>
      </c>
      <c r="G309" s="10"/>
      <c r="H309" s="10">
        <v>0.7</v>
      </c>
      <c r="I309" s="10">
        <v>0.09</v>
      </c>
    </row>
    <row r="310" spans="2:9" ht="15.75">
      <c r="B310" s="9">
        <v>220</v>
      </c>
      <c r="C310" s="12" t="s">
        <v>365</v>
      </c>
      <c r="D310" s="13" t="s">
        <v>379</v>
      </c>
      <c r="E310" s="9">
        <v>5</v>
      </c>
      <c r="F310" s="10">
        <f t="shared" si="16"/>
        <v>1.177</v>
      </c>
      <c r="G310" s="10"/>
      <c r="H310" s="10">
        <v>1.177</v>
      </c>
      <c r="I310" s="10"/>
    </row>
    <row r="311" spans="2:9" ht="15.75">
      <c r="B311" s="9">
        <v>221</v>
      </c>
      <c r="C311" s="12" t="s">
        <v>366</v>
      </c>
      <c r="D311" s="13" t="s">
        <v>37</v>
      </c>
      <c r="E311" s="9">
        <v>5</v>
      </c>
      <c r="F311" s="10">
        <f t="shared" si="16"/>
        <v>0.22</v>
      </c>
      <c r="G311" s="10"/>
      <c r="H311" s="10"/>
      <c r="I311" s="10">
        <v>0.22</v>
      </c>
    </row>
    <row r="312" spans="2:9" ht="15.75">
      <c r="B312" s="9">
        <v>222</v>
      </c>
      <c r="C312" s="12" t="s">
        <v>367</v>
      </c>
      <c r="D312" s="13" t="s">
        <v>160</v>
      </c>
      <c r="E312" s="9">
        <v>5</v>
      </c>
      <c r="F312" s="10">
        <f t="shared" si="16"/>
        <v>0.17499999999999999</v>
      </c>
      <c r="G312" s="10"/>
      <c r="H312" s="10"/>
      <c r="I312" s="10">
        <v>0.17499999999999999</v>
      </c>
    </row>
    <row r="313" spans="2:9" ht="15.75">
      <c r="B313" s="9">
        <v>223</v>
      </c>
      <c r="C313" s="12" t="s">
        <v>368</v>
      </c>
      <c r="D313" s="13" t="s">
        <v>380</v>
      </c>
      <c r="E313" s="9">
        <v>5</v>
      </c>
      <c r="F313" s="10">
        <f t="shared" si="16"/>
        <v>0.71</v>
      </c>
      <c r="G313" s="10"/>
      <c r="H313" s="10">
        <v>0.71</v>
      </c>
      <c r="I313" s="10"/>
    </row>
    <row r="314" spans="2:9" ht="15.75">
      <c r="B314" s="9">
        <v>224</v>
      </c>
      <c r="C314" s="12" t="s">
        <v>369</v>
      </c>
      <c r="D314" s="13" t="s">
        <v>381</v>
      </c>
      <c r="E314" s="9">
        <v>5</v>
      </c>
      <c r="F314" s="10">
        <f t="shared" si="16"/>
        <v>0.86</v>
      </c>
      <c r="G314" s="10"/>
      <c r="H314" s="10"/>
      <c r="I314" s="10">
        <v>0.86</v>
      </c>
    </row>
    <row r="315" spans="2:9" ht="15.75">
      <c r="B315" s="9">
        <v>225</v>
      </c>
      <c r="C315" s="12" t="s">
        <v>370</v>
      </c>
      <c r="D315" s="13" t="s">
        <v>382</v>
      </c>
      <c r="E315" s="9">
        <v>5</v>
      </c>
      <c r="F315" s="10">
        <f t="shared" ref="F315:F385" si="23">G315+H315+I315</f>
        <v>1.6549999999999998</v>
      </c>
      <c r="G315" s="10"/>
      <c r="H315" s="10">
        <v>0.94199999999999995</v>
      </c>
      <c r="I315" s="10">
        <v>0.71299999999999997</v>
      </c>
    </row>
    <row r="316" spans="2:9" ht="13.9" customHeight="1">
      <c r="B316" s="9">
        <v>226</v>
      </c>
      <c r="C316" s="12" t="s">
        <v>371</v>
      </c>
      <c r="D316" s="13" t="s">
        <v>69</v>
      </c>
      <c r="E316" s="9">
        <v>5</v>
      </c>
      <c r="F316" s="10">
        <f t="shared" si="23"/>
        <v>0.99399999999999999</v>
      </c>
      <c r="G316" s="10"/>
      <c r="H316" s="10">
        <v>0.61599999999999999</v>
      </c>
      <c r="I316" s="10">
        <v>0.378</v>
      </c>
    </row>
    <row r="317" spans="2:9" ht="13.9" customHeight="1">
      <c r="B317" s="9">
        <v>227</v>
      </c>
      <c r="C317" s="12" t="s">
        <v>372</v>
      </c>
      <c r="D317" s="13" t="s">
        <v>383</v>
      </c>
      <c r="E317" s="9">
        <v>5</v>
      </c>
      <c r="F317" s="10">
        <f t="shared" si="23"/>
        <v>1.7989999999999999</v>
      </c>
      <c r="G317" s="10">
        <v>0.62</v>
      </c>
      <c r="H317" s="10">
        <v>0.88</v>
      </c>
      <c r="I317" s="10">
        <v>0.29899999999999999</v>
      </c>
    </row>
    <row r="318" spans="2:9" ht="13.15" customHeight="1">
      <c r="B318" s="9">
        <v>228</v>
      </c>
      <c r="C318" s="12" t="s">
        <v>373</v>
      </c>
      <c r="D318" s="13" t="s">
        <v>109</v>
      </c>
      <c r="E318" s="9">
        <v>5</v>
      </c>
      <c r="F318" s="10">
        <f t="shared" si="23"/>
        <v>0.4</v>
      </c>
      <c r="G318" s="10"/>
      <c r="H318" s="10">
        <v>0.4</v>
      </c>
      <c r="I318" s="10"/>
    </row>
    <row r="319" spans="2:9" ht="13.15" customHeight="1">
      <c r="B319" s="9">
        <v>229</v>
      </c>
      <c r="C319" s="12" t="s">
        <v>374</v>
      </c>
      <c r="D319" s="13" t="s">
        <v>384</v>
      </c>
      <c r="E319" s="9">
        <v>5</v>
      </c>
      <c r="F319" s="10">
        <f t="shared" si="23"/>
        <v>0.873</v>
      </c>
      <c r="G319" s="10"/>
      <c r="H319" s="10">
        <v>0.64300000000000002</v>
      </c>
      <c r="I319" s="10">
        <v>0.23</v>
      </c>
    </row>
    <row r="320" spans="2:9" ht="13.9" customHeight="1">
      <c r="B320" s="9"/>
      <c r="C320" s="9" t="s">
        <v>15</v>
      </c>
      <c r="D320" s="13"/>
      <c r="E320" s="9"/>
      <c r="F320" s="10">
        <f>G320+H320+I320</f>
        <v>24.001000000000005</v>
      </c>
      <c r="G320" s="10">
        <f>SUM(G299:G319)</f>
        <v>3.6330000000000005</v>
      </c>
      <c r="H320" s="10">
        <f t="shared" ref="H320:I320" si="24">SUM(H299:H319)</f>
        <v>11.756000000000004</v>
      </c>
      <c r="I320" s="10">
        <f t="shared" si="24"/>
        <v>8.6120000000000001</v>
      </c>
    </row>
    <row r="321" spans="2:9" ht="13.15" customHeight="1">
      <c r="B321" s="9"/>
      <c r="C321" s="60" t="s">
        <v>385</v>
      </c>
      <c r="D321" s="61"/>
      <c r="E321" s="61"/>
      <c r="F321" s="61"/>
      <c r="G321" s="61"/>
      <c r="H321" s="61"/>
      <c r="I321" s="62"/>
    </row>
    <row r="322" spans="2:9" ht="12.6" customHeight="1">
      <c r="B322" s="9">
        <v>230</v>
      </c>
      <c r="C322" s="12" t="s">
        <v>375</v>
      </c>
      <c r="D322" s="13" t="s">
        <v>76</v>
      </c>
      <c r="E322" s="9">
        <v>5</v>
      </c>
      <c r="F322" s="10">
        <f t="shared" si="23"/>
        <v>1.3169999999999999</v>
      </c>
      <c r="G322" s="10"/>
      <c r="H322" s="10"/>
      <c r="I322" s="10">
        <v>1.3169999999999999</v>
      </c>
    </row>
    <row r="323" spans="2:9" ht="13.15" customHeight="1">
      <c r="B323" s="9">
        <v>231</v>
      </c>
      <c r="C323" s="12" t="s">
        <v>376</v>
      </c>
      <c r="D323" s="13" t="s">
        <v>386</v>
      </c>
      <c r="E323" s="9">
        <v>5</v>
      </c>
      <c r="F323" s="10">
        <f t="shared" si="23"/>
        <v>1.0349999999999999</v>
      </c>
      <c r="G323" s="10">
        <v>0.05</v>
      </c>
      <c r="H323" s="10"/>
      <c r="I323" s="10">
        <v>0.98499999999999999</v>
      </c>
    </row>
    <row r="324" spans="2:9" ht="12" customHeight="1">
      <c r="B324" s="9">
        <v>232</v>
      </c>
      <c r="C324" s="12" t="s">
        <v>377</v>
      </c>
      <c r="D324" s="13" t="s">
        <v>387</v>
      </c>
      <c r="E324" s="9">
        <v>5</v>
      </c>
      <c r="F324" s="10">
        <f t="shared" si="23"/>
        <v>0.60000000000000009</v>
      </c>
      <c r="G324" s="10">
        <v>5.5E-2</v>
      </c>
      <c r="H324" s="10"/>
      <c r="I324" s="10">
        <v>0.54500000000000004</v>
      </c>
    </row>
    <row r="325" spans="2:9" ht="12" customHeight="1">
      <c r="B325" s="9"/>
      <c r="C325" s="9" t="s">
        <v>15</v>
      </c>
      <c r="D325" s="13"/>
      <c r="E325" s="9"/>
      <c r="F325" s="10">
        <f t="shared" si="23"/>
        <v>2.952</v>
      </c>
      <c r="G325" s="10">
        <f t="shared" ref="G325" si="25">SUM(G322:G324)</f>
        <v>0.10500000000000001</v>
      </c>
      <c r="H325" s="10"/>
      <c r="I325" s="10">
        <f>SUM(I322:I324)</f>
        <v>2.847</v>
      </c>
    </row>
    <row r="326" spans="2:9" ht="12.6" customHeight="1">
      <c r="B326" s="9"/>
      <c r="C326" s="24" t="s">
        <v>98</v>
      </c>
      <c r="D326" s="25"/>
      <c r="E326" s="24"/>
      <c r="F326" s="26">
        <f t="shared" si="23"/>
        <v>26.953000000000003</v>
      </c>
      <c r="G326" s="26">
        <f>G320+G325</f>
        <v>3.7380000000000004</v>
      </c>
      <c r="H326" s="26">
        <f t="shared" ref="H326:I326" si="26">H320+H325</f>
        <v>11.756000000000004</v>
      </c>
      <c r="I326" s="26">
        <f t="shared" si="26"/>
        <v>11.459</v>
      </c>
    </row>
    <row r="327" spans="2:9" ht="15.75">
      <c r="B327" s="9"/>
      <c r="C327" s="60" t="s">
        <v>388</v>
      </c>
      <c r="D327" s="61"/>
      <c r="E327" s="61"/>
      <c r="F327" s="61"/>
      <c r="G327" s="61"/>
      <c r="H327" s="61"/>
      <c r="I327" s="62"/>
    </row>
    <row r="328" spans="2:9" ht="15.75">
      <c r="B328" s="9"/>
      <c r="C328" s="60" t="s">
        <v>390</v>
      </c>
      <c r="D328" s="61"/>
      <c r="E328" s="61"/>
      <c r="F328" s="61"/>
      <c r="G328" s="61"/>
      <c r="H328" s="61"/>
      <c r="I328" s="62"/>
    </row>
    <row r="329" spans="2:9" ht="15.75">
      <c r="B329" s="9">
        <v>233</v>
      </c>
      <c r="C329" s="12" t="s">
        <v>389</v>
      </c>
      <c r="D329" s="13" t="s">
        <v>164</v>
      </c>
      <c r="E329" s="9">
        <v>5</v>
      </c>
      <c r="F329" s="10">
        <f t="shared" si="23"/>
        <v>1.589</v>
      </c>
      <c r="G329" s="10">
        <v>1.2529999999999999</v>
      </c>
      <c r="H329" s="10">
        <v>0.33600000000000002</v>
      </c>
      <c r="I329" s="10"/>
    </row>
    <row r="330" spans="2:9" ht="15.75">
      <c r="B330" s="9">
        <v>234</v>
      </c>
      <c r="C330" s="12" t="s">
        <v>391</v>
      </c>
      <c r="D330" s="13" t="s">
        <v>400</v>
      </c>
      <c r="E330" s="9">
        <v>5</v>
      </c>
      <c r="F330" s="10">
        <f t="shared" si="23"/>
        <v>1.25</v>
      </c>
      <c r="G330" s="10">
        <v>0.92800000000000005</v>
      </c>
      <c r="H330" s="10">
        <v>0.11600000000000001</v>
      </c>
      <c r="I330" s="10">
        <v>0.20599999999999999</v>
      </c>
    </row>
    <row r="331" spans="2:9" ht="15.75">
      <c r="B331" s="9">
        <v>235</v>
      </c>
      <c r="C331" s="12" t="s">
        <v>392</v>
      </c>
      <c r="D331" s="13" t="s">
        <v>109</v>
      </c>
      <c r="E331" s="9">
        <v>5</v>
      </c>
      <c r="F331" s="51">
        <f t="shared" si="23"/>
        <v>1.3820000000000001</v>
      </c>
      <c r="G331" s="51">
        <v>1.282</v>
      </c>
      <c r="H331" s="51">
        <v>0</v>
      </c>
      <c r="I331" s="51">
        <v>0.1</v>
      </c>
    </row>
    <row r="332" spans="2:9" ht="15.75">
      <c r="B332" s="9">
        <v>236</v>
      </c>
      <c r="C332" s="12" t="s">
        <v>393</v>
      </c>
      <c r="D332" s="13" t="s">
        <v>205</v>
      </c>
      <c r="E332" s="9">
        <v>5</v>
      </c>
      <c r="F332" s="10">
        <f t="shared" si="23"/>
        <v>0.23</v>
      </c>
      <c r="G332" s="10">
        <v>0.23</v>
      </c>
      <c r="H332" s="10"/>
      <c r="I332" s="10"/>
    </row>
    <row r="333" spans="2:9" ht="15.75">
      <c r="B333" s="9">
        <v>237</v>
      </c>
      <c r="C333" s="12" t="s">
        <v>394</v>
      </c>
      <c r="D333" s="13" t="s">
        <v>155</v>
      </c>
      <c r="E333" s="9">
        <v>5</v>
      </c>
      <c r="F333" s="10">
        <f t="shared" si="23"/>
        <v>1.1830000000000001</v>
      </c>
      <c r="G333" s="10">
        <v>0.46800000000000003</v>
      </c>
      <c r="H333" s="10">
        <v>0.71499999999999997</v>
      </c>
      <c r="I333" s="10"/>
    </row>
    <row r="334" spans="2:9" ht="15.75">
      <c r="B334" s="9">
        <v>238</v>
      </c>
      <c r="C334" s="12" t="s">
        <v>395</v>
      </c>
      <c r="D334" s="13" t="s">
        <v>401</v>
      </c>
      <c r="E334" s="9">
        <v>5</v>
      </c>
      <c r="F334" s="10">
        <f t="shared" si="23"/>
        <v>0.625</v>
      </c>
      <c r="G334" s="10">
        <v>0.4</v>
      </c>
      <c r="H334" s="10">
        <v>0.22500000000000001</v>
      </c>
      <c r="I334" s="10"/>
    </row>
    <row r="335" spans="2:9" ht="15.75">
      <c r="B335" s="9">
        <v>239</v>
      </c>
      <c r="C335" s="12" t="s">
        <v>396</v>
      </c>
      <c r="D335" s="13" t="s">
        <v>76</v>
      </c>
      <c r="E335" s="9">
        <v>5</v>
      </c>
      <c r="F335" s="10">
        <f t="shared" si="23"/>
        <v>2.2119999999999997</v>
      </c>
      <c r="G335" s="10">
        <v>1.492</v>
      </c>
      <c r="H335" s="10">
        <v>0.72</v>
      </c>
      <c r="I335" s="10"/>
    </row>
    <row r="336" spans="2:9" ht="15.75">
      <c r="B336" s="9">
        <v>240</v>
      </c>
      <c r="C336" s="12" t="s">
        <v>397</v>
      </c>
      <c r="D336" s="13" t="s">
        <v>402</v>
      </c>
      <c r="E336" s="9">
        <v>5</v>
      </c>
      <c r="F336" s="10">
        <f t="shared" si="23"/>
        <v>1.0449999999999999</v>
      </c>
      <c r="G336" s="10"/>
      <c r="H336" s="10">
        <v>0.89500000000000002</v>
      </c>
      <c r="I336" s="10">
        <v>0.15</v>
      </c>
    </row>
    <row r="337" spans="2:9" ht="15.75">
      <c r="B337" s="9">
        <v>241</v>
      </c>
      <c r="C337" s="12" t="s">
        <v>398</v>
      </c>
      <c r="D337" s="13" t="s">
        <v>403</v>
      </c>
      <c r="E337" s="9">
        <v>5</v>
      </c>
      <c r="F337" s="10">
        <f t="shared" si="23"/>
        <v>1.901</v>
      </c>
      <c r="G337" s="10">
        <v>0.29899999999999999</v>
      </c>
      <c r="H337" s="10">
        <v>1.56</v>
      </c>
      <c r="I337" s="10">
        <v>4.2000000000000003E-2</v>
      </c>
    </row>
    <row r="338" spans="2:9" ht="15.75">
      <c r="B338" s="9">
        <v>242</v>
      </c>
      <c r="C338" s="12" t="s">
        <v>399</v>
      </c>
      <c r="D338" s="13" t="s">
        <v>404</v>
      </c>
      <c r="E338" s="9">
        <v>5</v>
      </c>
      <c r="F338" s="10">
        <f>SUM(G338+H338+I338)</f>
        <v>0.52600000000000002</v>
      </c>
      <c r="G338" s="10">
        <v>0.52600000000000002</v>
      </c>
      <c r="H338" s="10"/>
      <c r="I338" s="10"/>
    </row>
    <row r="339" spans="2:9" ht="15.75">
      <c r="B339" s="9">
        <v>243</v>
      </c>
      <c r="C339" s="12" t="s">
        <v>405</v>
      </c>
      <c r="D339" s="13" t="s">
        <v>633</v>
      </c>
      <c r="E339" s="9">
        <v>5</v>
      </c>
      <c r="F339" s="10">
        <f t="shared" si="23"/>
        <v>1.296</v>
      </c>
      <c r="G339" s="10">
        <v>1.161</v>
      </c>
      <c r="H339" s="10">
        <v>0.13500000000000001</v>
      </c>
      <c r="I339" s="10"/>
    </row>
    <row r="340" spans="2:9" ht="15.75">
      <c r="B340" s="9">
        <v>244</v>
      </c>
      <c r="C340" s="12" t="s">
        <v>406</v>
      </c>
      <c r="D340" s="13" t="s">
        <v>415</v>
      </c>
      <c r="E340" s="9">
        <v>5</v>
      </c>
      <c r="F340" s="10">
        <f t="shared" si="23"/>
        <v>0.307</v>
      </c>
      <c r="G340" s="10"/>
      <c r="H340" s="10">
        <v>0.307</v>
      </c>
      <c r="I340" s="10"/>
    </row>
    <row r="341" spans="2:9" ht="15.75">
      <c r="B341" s="9">
        <v>245</v>
      </c>
      <c r="C341" s="12" t="s">
        <v>407</v>
      </c>
      <c r="D341" s="13" t="s">
        <v>416</v>
      </c>
      <c r="E341" s="9">
        <v>5</v>
      </c>
      <c r="F341" s="10">
        <f t="shared" si="23"/>
        <v>0.54500000000000004</v>
      </c>
      <c r="G341" s="10">
        <v>0.54500000000000004</v>
      </c>
      <c r="H341" s="10"/>
      <c r="I341" s="10"/>
    </row>
    <row r="342" spans="2:9" ht="15.75">
      <c r="B342" s="9">
        <v>246</v>
      </c>
      <c r="C342" s="12" t="s">
        <v>408</v>
      </c>
      <c r="D342" s="13" t="s">
        <v>417</v>
      </c>
      <c r="E342" s="9">
        <v>5</v>
      </c>
      <c r="F342" s="10">
        <f t="shared" si="23"/>
        <v>0.52300000000000002</v>
      </c>
      <c r="G342" s="10">
        <v>0.52300000000000002</v>
      </c>
      <c r="H342" s="10"/>
      <c r="I342" s="10"/>
    </row>
    <row r="343" spans="2:9" ht="15.75">
      <c r="B343" s="9">
        <v>247</v>
      </c>
      <c r="C343" s="12" t="s">
        <v>409</v>
      </c>
      <c r="D343" s="13" t="s">
        <v>418</v>
      </c>
      <c r="E343" s="9">
        <v>5</v>
      </c>
      <c r="F343" s="10">
        <f t="shared" si="23"/>
        <v>0.52600000000000002</v>
      </c>
      <c r="G343" s="10"/>
      <c r="H343" s="10">
        <v>0.52600000000000002</v>
      </c>
      <c r="I343" s="10"/>
    </row>
    <row r="344" spans="2:9" ht="15.75">
      <c r="B344" s="9">
        <v>248</v>
      </c>
      <c r="C344" s="12" t="s">
        <v>410</v>
      </c>
      <c r="D344" s="13" t="s">
        <v>419</v>
      </c>
      <c r="E344" s="9">
        <v>5</v>
      </c>
      <c r="F344" s="10">
        <f t="shared" si="23"/>
        <v>0.33</v>
      </c>
      <c r="G344" s="10"/>
      <c r="H344" s="10">
        <v>0.33</v>
      </c>
      <c r="I344" s="10"/>
    </row>
    <row r="345" spans="2:9" ht="15.75">
      <c r="B345" s="9">
        <v>249</v>
      </c>
      <c r="C345" s="12" t="s">
        <v>411</v>
      </c>
      <c r="D345" s="13" t="s">
        <v>420</v>
      </c>
      <c r="E345" s="9">
        <v>5</v>
      </c>
      <c r="F345" s="10">
        <f t="shared" si="23"/>
        <v>3.6960000000000002</v>
      </c>
      <c r="G345" s="10">
        <v>2.661</v>
      </c>
      <c r="H345" s="10">
        <v>0.85</v>
      </c>
      <c r="I345" s="10">
        <v>0.185</v>
      </c>
    </row>
    <row r="346" spans="2:9" ht="15.75">
      <c r="B346" s="9">
        <v>250</v>
      </c>
      <c r="C346" s="12" t="s">
        <v>412</v>
      </c>
      <c r="D346" s="13" t="s">
        <v>421</v>
      </c>
      <c r="E346" s="9">
        <v>5</v>
      </c>
      <c r="F346" s="10">
        <f t="shared" si="23"/>
        <v>4.7539999999999996</v>
      </c>
      <c r="G346" s="10">
        <v>2.3180000000000001</v>
      </c>
      <c r="H346" s="10">
        <v>2.4359999999999999</v>
      </c>
      <c r="I346" s="10"/>
    </row>
    <row r="347" spans="2:9" ht="15.75">
      <c r="B347" s="9">
        <v>251</v>
      </c>
      <c r="C347" s="12" t="s">
        <v>413</v>
      </c>
      <c r="D347" s="13" t="s">
        <v>422</v>
      </c>
      <c r="E347" s="9">
        <v>5</v>
      </c>
      <c r="F347" s="10">
        <f t="shared" si="23"/>
        <v>1.5960000000000001</v>
      </c>
      <c r="G347" s="10">
        <v>1.5960000000000001</v>
      </c>
      <c r="H347" s="10"/>
      <c r="I347" s="10"/>
    </row>
    <row r="348" spans="2:9" ht="15.75">
      <c r="B348" s="9">
        <v>252</v>
      </c>
      <c r="C348" s="12" t="s">
        <v>414</v>
      </c>
      <c r="D348" s="13" t="s">
        <v>423</v>
      </c>
      <c r="E348" s="9">
        <v>5</v>
      </c>
      <c r="F348" s="10">
        <f t="shared" si="23"/>
        <v>1.1619999999999999</v>
      </c>
      <c r="G348" s="10">
        <v>0.97199999999999998</v>
      </c>
      <c r="H348" s="10">
        <v>0.19</v>
      </c>
      <c r="I348" s="10"/>
    </row>
    <row r="349" spans="2:9" ht="15.75">
      <c r="B349" s="9">
        <v>253</v>
      </c>
      <c r="C349" s="12" t="s">
        <v>425</v>
      </c>
      <c r="D349" s="13" t="s">
        <v>424</v>
      </c>
      <c r="E349" s="9">
        <v>5</v>
      </c>
      <c r="F349" s="10">
        <f t="shared" si="23"/>
        <v>1.1179999999999999</v>
      </c>
      <c r="G349" s="10">
        <v>0.155</v>
      </c>
      <c r="H349" s="10">
        <v>0.96299999999999997</v>
      </c>
      <c r="I349" s="10"/>
    </row>
    <row r="350" spans="2:9" ht="15.75">
      <c r="B350" s="9">
        <v>254</v>
      </c>
      <c r="C350" s="12" t="s">
        <v>426</v>
      </c>
      <c r="D350" s="13" t="s">
        <v>435</v>
      </c>
      <c r="E350" s="9">
        <v>5</v>
      </c>
      <c r="F350" s="10">
        <f t="shared" si="23"/>
        <v>0.3</v>
      </c>
      <c r="G350" s="10">
        <v>0.06</v>
      </c>
      <c r="H350" s="10">
        <v>0.24</v>
      </c>
      <c r="I350" s="10"/>
    </row>
    <row r="351" spans="2:9" ht="15.75">
      <c r="B351" s="9">
        <v>255</v>
      </c>
      <c r="C351" s="12" t="s">
        <v>427</v>
      </c>
      <c r="D351" s="13" t="s">
        <v>233</v>
      </c>
      <c r="E351" s="9">
        <v>5</v>
      </c>
      <c r="F351" s="10">
        <f t="shared" si="23"/>
        <v>0.43</v>
      </c>
      <c r="G351" s="10"/>
      <c r="H351" s="10">
        <v>0.43</v>
      </c>
      <c r="I351" s="10"/>
    </row>
    <row r="352" spans="2:9" ht="15.75">
      <c r="B352" s="9">
        <v>256</v>
      </c>
      <c r="C352" s="12" t="s">
        <v>428</v>
      </c>
      <c r="D352" s="13" t="s">
        <v>436</v>
      </c>
      <c r="E352" s="9">
        <v>5</v>
      </c>
      <c r="F352" s="10">
        <f t="shared" si="23"/>
        <v>0.33</v>
      </c>
      <c r="G352" s="10"/>
      <c r="H352" s="10">
        <v>0.33</v>
      </c>
      <c r="I352" s="10"/>
    </row>
    <row r="353" spans="2:9" ht="15.75">
      <c r="B353" s="9">
        <v>257</v>
      </c>
      <c r="C353" s="12" t="s">
        <v>429</v>
      </c>
      <c r="D353" s="13" t="s">
        <v>85</v>
      </c>
      <c r="E353" s="9">
        <v>5</v>
      </c>
      <c r="F353" s="10">
        <f t="shared" si="23"/>
        <v>0.89599999999999991</v>
      </c>
      <c r="G353" s="10">
        <v>0.30499999999999999</v>
      </c>
      <c r="H353" s="10">
        <v>0.59099999999999997</v>
      </c>
      <c r="I353" s="10"/>
    </row>
    <row r="354" spans="2:9" ht="15.75">
      <c r="B354" s="9">
        <v>258</v>
      </c>
      <c r="C354" s="12" t="s">
        <v>430</v>
      </c>
      <c r="D354" s="13" t="s">
        <v>437</v>
      </c>
      <c r="E354" s="9">
        <v>5</v>
      </c>
      <c r="F354" s="10">
        <f t="shared" si="23"/>
        <v>0.54</v>
      </c>
      <c r="G354" s="10"/>
      <c r="H354" s="10"/>
      <c r="I354" s="10">
        <v>0.54</v>
      </c>
    </row>
    <row r="355" spans="2:9" ht="15.75">
      <c r="B355" s="9">
        <v>259</v>
      </c>
      <c r="C355" s="12" t="s">
        <v>431</v>
      </c>
      <c r="D355" s="13" t="s">
        <v>77</v>
      </c>
      <c r="E355" s="9">
        <v>5</v>
      </c>
      <c r="F355" s="10">
        <f t="shared" si="23"/>
        <v>0.26600000000000001</v>
      </c>
      <c r="G355" s="10">
        <v>0.216</v>
      </c>
      <c r="H355" s="10">
        <v>0.05</v>
      </c>
      <c r="I355" s="10"/>
    </row>
    <row r="356" spans="2:9" ht="15.75">
      <c r="B356" s="9">
        <v>260</v>
      </c>
      <c r="C356" s="12" t="s">
        <v>432</v>
      </c>
      <c r="D356" s="13" t="s">
        <v>438</v>
      </c>
      <c r="E356" s="9">
        <v>5</v>
      </c>
      <c r="F356" s="10">
        <f t="shared" si="23"/>
        <v>0.64200000000000002</v>
      </c>
      <c r="G356" s="10"/>
      <c r="H356" s="10">
        <v>0.64200000000000002</v>
      </c>
      <c r="I356" s="10"/>
    </row>
    <row r="357" spans="2:9" ht="15.75">
      <c r="B357" s="9">
        <v>261</v>
      </c>
      <c r="C357" s="12" t="s">
        <v>433</v>
      </c>
      <c r="D357" s="13" t="s">
        <v>84</v>
      </c>
      <c r="E357" s="9">
        <v>5</v>
      </c>
      <c r="F357" s="10">
        <f t="shared" si="23"/>
        <v>0.38500000000000001</v>
      </c>
      <c r="G357" s="10"/>
      <c r="H357" s="10">
        <v>0.38500000000000001</v>
      </c>
      <c r="I357" s="10"/>
    </row>
    <row r="358" spans="2:9" ht="15.75">
      <c r="B358" s="9">
        <v>262</v>
      </c>
      <c r="C358" s="12" t="s">
        <v>434</v>
      </c>
      <c r="D358" s="13" t="s">
        <v>439</v>
      </c>
      <c r="E358" s="9">
        <v>5</v>
      </c>
      <c r="F358" s="10">
        <f t="shared" si="23"/>
        <v>0.72799999999999998</v>
      </c>
      <c r="G358" s="10">
        <v>0.72799999999999998</v>
      </c>
      <c r="H358" s="10"/>
      <c r="I358" s="10"/>
    </row>
    <row r="359" spans="2:9" ht="15.75">
      <c r="B359" s="9">
        <v>263</v>
      </c>
      <c r="C359" s="12" t="s">
        <v>441</v>
      </c>
      <c r="D359" s="13" t="s">
        <v>440</v>
      </c>
      <c r="E359" s="9">
        <v>5</v>
      </c>
      <c r="F359" s="10">
        <f t="shared" si="23"/>
        <v>0.68300000000000005</v>
      </c>
      <c r="G359" s="10">
        <v>0.68300000000000005</v>
      </c>
      <c r="H359" s="10"/>
      <c r="I359" s="10"/>
    </row>
    <row r="360" spans="2:9" ht="15.75">
      <c r="B360" s="9">
        <v>264</v>
      </c>
      <c r="C360" s="12" t="s">
        <v>442</v>
      </c>
      <c r="D360" s="13" t="s">
        <v>751</v>
      </c>
      <c r="E360" s="9">
        <v>5</v>
      </c>
      <c r="F360" s="51">
        <v>0.67100000000000004</v>
      </c>
      <c r="G360" s="51">
        <v>0.11</v>
      </c>
      <c r="H360" s="51">
        <v>0.56100000000000005</v>
      </c>
      <c r="I360" s="51"/>
    </row>
    <row r="361" spans="2:9" ht="15.75">
      <c r="B361" s="9">
        <v>265</v>
      </c>
      <c r="C361" s="12" t="s">
        <v>443</v>
      </c>
      <c r="D361" s="13" t="s">
        <v>451</v>
      </c>
      <c r="E361" s="9">
        <v>5</v>
      </c>
      <c r="F361" s="10">
        <f t="shared" si="23"/>
        <v>0.28999999999999998</v>
      </c>
      <c r="G361" s="10"/>
      <c r="H361" s="10">
        <v>0.28999999999999998</v>
      </c>
      <c r="I361" s="10"/>
    </row>
    <row r="362" spans="2:9" ht="15.75">
      <c r="B362" s="9">
        <v>266</v>
      </c>
      <c r="C362" s="12" t="s">
        <v>444</v>
      </c>
      <c r="D362" s="13" t="s">
        <v>452</v>
      </c>
      <c r="E362" s="9">
        <v>5</v>
      </c>
      <c r="F362" s="10">
        <f t="shared" si="23"/>
        <v>0.28699999999999998</v>
      </c>
      <c r="G362" s="10"/>
      <c r="H362" s="10">
        <v>0.28699999999999998</v>
      </c>
      <c r="I362" s="10"/>
    </row>
    <row r="363" spans="2:9" ht="15.75">
      <c r="B363" s="9">
        <v>267</v>
      </c>
      <c r="C363" s="12" t="s">
        <v>445</v>
      </c>
      <c r="D363" s="13" t="s">
        <v>453</v>
      </c>
      <c r="E363" s="9">
        <v>5</v>
      </c>
      <c r="F363" s="10">
        <f t="shared" si="23"/>
        <v>0.16</v>
      </c>
      <c r="G363" s="10"/>
      <c r="H363" s="10">
        <v>0.16</v>
      </c>
      <c r="I363" s="10"/>
    </row>
    <row r="364" spans="2:9" ht="15.75">
      <c r="B364" s="9">
        <v>268</v>
      </c>
      <c r="C364" s="12" t="s">
        <v>446</v>
      </c>
      <c r="D364" s="13" t="s">
        <v>454</v>
      </c>
      <c r="E364" s="9">
        <v>5</v>
      </c>
      <c r="F364" s="10">
        <f t="shared" si="23"/>
        <v>0.48299999999999998</v>
      </c>
      <c r="G364" s="10">
        <v>0.48299999999999998</v>
      </c>
      <c r="H364" s="10"/>
      <c r="I364" s="10"/>
    </row>
    <row r="365" spans="2:9" ht="15.75">
      <c r="B365" s="9">
        <v>269</v>
      </c>
      <c r="C365" s="12" t="s">
        <v>447</v>
      </c>
      <c r="D365" s="13" t="s">
        <v>455</v>
      </c>
      <c r="E365" s="9">
        <v>5</v>
      </c>
      <c r="F365" s="10">
        <f t="shared" si="23"/>
        <v>0.42</v>
      </c>
      <c r="G365" s="10">
        <v>0.316</v>
      </c>
      <c r="H365" s="10">
        <v>0.104</v>
      </c>
      <c r="I365" s="10"/>
    </row>
    <row r="366" spans="2:9" ht="15.75">
      <c r="B366" s="9">
        <v>270</v>
      </c>
      <c r="C366" s="12" t="s">
        <v>448</v>
      </c>
      <c r="D366" s="13" t="s">
        <v>272</v>
      </c>
      <c r="E366" s="9">
        <v>5</v>
      </c>
      <c r="F366" s="10">
        <f t="shared" si="23"/>
        <v>0.216</v>
      </c>
      <c r="G366" s="10"/>
      <c r="H366" s="10">
        <v>0.216</v>
      </c>
      <c r="I366" s="10"/>
    </row>
    <row r="367" spans="2:9" ht="15.75">
      <c r="B367" s="9">
        <v>271</v>
      </c>
      <c r="C367" s="12" t="s">
        <v>449</v>
      </c>
      <c r="D367" s="13" t="s">
        <v>456</v>
      </c>
      <c r="E367" s="9">
        <v>5</v>
      </c>
      <c r="F367" s="10">
        <f t="shared" si="23"/>
        <v>0.81300000000000006</v>
      </c>
      <c r="G367" s="10">
        <v>0.13200000000000001</v>
      </c>
      <c r="H367" s="10"/>
      <c r="I367" s="10">
        <v>0.68100000000000005</v>
      </c>
    </row>
    <row r="368" spans="2:9" ht="28.9" customHeight="1">
      <c r="B368" s="9">
        <v>272</v>
      </c>
      <c r="C368" s="12" t="s">
        <v>450</v>
      </c>
      <c r="D368" s="43" t="s">
        <v>457</v>
      </c>
      <c r="E368" s="9">
        <v>5</v>
      </c>
      <c r="F368" s="10">
        <f>G368+H368+I368</f>
        <v>0.72699999999999998</v>
      </c>
      <c r="G368" s="10"/>
      <c r="H368" s="10">
        <v>0.72699999999999998</v>
      </c>
      <c r="I368" s="10"/>
    </row>
    <row r="369" spans="2:9" ht="15.75">
      <c r="B369" s="9">
        <v>273</v>
      </c>
      <c r="C369" s="12" t="s">
        <v>634</v>
      </c>
      <c r="D369" s="13" t="s">
        <v>635</v>
      </c>
      <c r="E369" s="9"/>
      <c r="F369" s="10">
        <f>I369</f>
        <v>0.26800000000000002</v>
      </c>
      <c r="G369" s="10"/>
      <c r="H369" s="10"/>
      <c r="I369" s="10">
        <v>0.26800000000000002</v>
      </c>
    </row>
    <row r="370" spans="2:9" ht="15.75">
      <c r="B370" s="9"/>
      <c r="C370" s="9" t="s">
        <v>15</v>
      </c>
      <c r="D370" s="13"/>
      <c r="E370" s="9"/>
      <c r="F370" s="10">
        <f>SUM(F329:F369)</f>
        <v>37.330999999999996</v>
      </c>
      <c r="G370" s="10">
        <f>SUM(G329:G368)</f>
        <v>19.842000000000002</v>
      </c>
      <c r="H370" s="10">
        <f>SUM(H329:H369)</f>
        <v>15.316999999999997</v>
      </c>
      <c r="I370" s="10">
        <f>I330+I331+I336+I337+I345+I367+I369+I354</f>
        <v>2.1719999999999997</v>
      </c>
    </row>
    <row r="371" spans="2:9" ht="15.75">
      <c r="B371" s="9"/>
      <c r="C371" s="60" t="s">
        <v>458</v>
      </c>
      <c r="D371" s="61"/>
      <c r="E371" s="61"/>
      <c r="F371" s="61"/>
      <c r="G371" s="61"/>
      <c r="H371" s="61"/>
      <c r="I371" s="62"/>
    </row>
    <row r="372" spans="2:9" ht="15.75">
      <c r="B372" s="9">
        <v>274</v>
      </c>
      <c r="C372" s="12" t="s">
        <v>459</v>
      </c>
      <c r="D372" s="13" t="s">
        <v>458</v>
      </c>
      <c r="E372" s="9">
        <v>5</v>
      </c>
      <c r="F372" s="10">
        <f t="shared" si="23"/>
        <v>0.74</v>
      </c>
      <c r="G372" s="10"/>
      <c r="H372" s="10"/>
      <c r="I372" s="10">
        <v>0.74</v>
      </c>
    </row>
    <row r="373" spans="2:9" ht="15.75">
      <c r="B373" s="9"/>
      <c r="C373" s="60" t="s">
        <v>460</v>
      </c>
      <c r="D373" s="61"/>
      <c r="E373" s="61"/>
      <c r="F373" s="61"/>
      <c r="G373" s="61"/>
      <c r="H373" s="61"/>
      <c r="I373" s="62"/>
    </row>
    <row r="374" spans="2:9" ht="15.75">
      <c r="B374" s="9">
        <v>275</v>
      </c>
      <c r="C374" s="12" t="s">
        <v>461</v>
      </c>
      <c r="D374" s="13" t="s">
        <v>460</v>
      </c>
      <c r="E374" s="9">
        <v>5</v>
      </c>
      <c r="F374" s="10">
        <f t="shared" si="23"/>
        <v>0.75</v>
      </c>
      <c r="G374" s="10"/>
      <c r="H374" s="10">
        <v>0.75</v>
      </c>
      <c r="I374" s="10"/>
    </row>
    <row r="375" spans="2:9" ht="15.75">
      <c r="B375" s="9"/>
      <c r="C375" s="24" t="s">
        <v>98</v>
      </c>
      <c r="D375" s="25"/>
      <c r="E375" s="24"/>
      <c r="F375" s="26">
        <f>F370+F372+F374</f>
        <v>38.820999999999998</v>
      </c>
      <c r="G375" s="26">
        <f>G370+G372+G374</f>
        <v>19.842000000000002</v>
      </c>
      <c r="H375" s="26">
        <f t="shared" ref="H375:I375" si="27">H370+H372+H374</f>
        <v>16.066999999999997</v>
      </c>
      <c r="I375" s="26">
        <f t="shared" si="27"/>
        <v>2.9119999999999999</v>
      </c>
    </row>
    <row r="376" spans="2:9" ht="15.75">
      <c r="B376" s="9"/>
      <c r="C376" s="60" t="s">
        <v>462</v>
      </c>
      <c r="D376" s="61"/>
      <c r="E376" s="61"/>
      <c r="F376" s="61"/>
      <c r="G376" s="61"/>
      <c r="H376" s="61"/>
      <c r="I376" s="62"/>
    </row>
    <row r="377" spans="2:9" ht="15.75">
      <c r="B377" s="9"/>
      <c r="C377" s="60" t="s">
        <v>463</v>
      </c>
      <c r="D377" s="61"/>
      <c r="E377" s="61"/>
      <c r="F377" s="61"/>
      <c r="G377" s="61"/>
      <c r="H377" s="61"/>
      <c r="I377" s="62"/>
    </row>
    <row r="378" spans="2:9" ht="15.75">
      <c r="B378" s="9">
        <v>276</v>
      </c>
      <c r="C378" s="12" t="s">
        <v>464</v>
      </c>
      <c r="D378" s="13" t="s">
        <v>87</v>
      </c>
      <c r="E378" s="9">
        <v>5</v>
      </c>
      <c r="F378" s="51">
        <f t="shared" si="23"/>
        <v>2.27</v>
      </c>
      <c r="G378" s="51">
        <v>0.88200000000000001</v>
      </c>
      <c r="H378" s="51">
        <v>0.85599999999999998</v>
      </c>
      <c r="I378" s="51">
        <v>0.53200000000000003</v>
      </c>
    </row>
    <row r="379" spans="2:9" ht="15.75">
      <c r="B379" s="9">
        <v>277</v>
      </c>
      <c r="C379" s="12" t="s">
        <v>465</v>
      </c>
      <c r="D379" s="13" t="s">
        <v>474</v>
      </c>
      <c r="E379" s="9">
        <v>5</v>
      </c>
      <c r="F379" s="51">
        <f t="shared" si="23"/>
        <v>2.2999999999999998</v>
      </c>
      <c r="G379" s="51">
        <v>0.94199999999999995</v>
      </c>
      <c r="H379" s="51"/>
      <c r="I379" s="51">
        <v>1.3580000000000001</v>
      </c>
    </row>
    <row r="380" spans="2:9" ht="15.75">
      <c r="B380" s="9">
        <v>278</v>
      </c>
      <c r="C380" s="12" t="s">
        <v>466</v>
      </c>
      <c r="D380" s="13" t="s">
        <v>205</v>
      </c>
      <c r="E380" s="9">
        <v>5</v>
      </c>
      <c r="F380" s="10">
        <f t="shared" si="23"/>
        <v>0.5</v>
      </c>
      <c r="G380" s="10"/>
      <c r="H380" s="10">
        <v>0.5</v>
      </c>
      <c r="I380" s="10"/>
    </row>
    <row r="381" spans="2:9" ht="15.75">
      <c r="B381" s="9">
        <v>279</v>
      </c>
      <c r="C381" s="12" t="s">
        <v>467</v>
      </c>
      <c r="D381" s="13" t="s">
        <v>52</v>
      </c>
      <c r="E381" s="9">
        <v>5</v>
      </c>
      <c r="F381" s="10">
        <f t="shared" si="23"/>
        <v>0.8</v>
      </c>
      <c r="G381" s="10"/>
      <c r="H381" s="10">
        <v>0.8</v>
      </c>
      <c r="I381" s="10"/>
    </row>
    <row r="382" spans="2:9" ht="15.75">
      <c r="B382" s="9">
        <v>280</v>
      </c>
      <c r="C382" s="12" t="s">
        <v>468</v>
      </c>
      <c r="D382" s="13" t="s">
        <v>84</v>
      </c>
      <c r="E382" s="9">
        <v>5</v>
      </c>
      <c r="F382" s="10">
        <f t="shared" si="23"/>
        <v>1</v>
      </c>
      <c r="G382" s="10"/>
      <c r="H382" s="10"/>
      <c r="I382" s="10">
        <v>1</v>
      </c>
    </row>
    <row r="383" spans="2:9" ht="15.75">
      <c r="B383" s="9">
        <v>281</v>
      </c>
      <c r="C383" s="12" t="s">
        <v>469</v>
      </c>
      <c r="D383" s="13" t="s">
        <v>174</v>
      </c>
      <c r="E383" s="9">
        <v>5</v>
      </c>
      <c r="F383" s="51">
        <f t="shared" si="23"/>
        <v>0.6</v>
      </c>
      <c r="G383" s="51"/>
      <c r="H383" s="51"/>
      <c r="I383" s="51">
        <v>0.6</v>
      </c>
    </row>
    <row r="384" spans="2:9" ht="15.75">
      <c r="B384" s="9">
        <v>282</v>
      </c>
      <c r="C384" s="12" t="s">
        <v>470</v>
      </c>
      <c r="D384" s="13" t="s">
        <v>437</v>
      </c>
      <c r="E384" s="9">
        <v>5</v>
      </c>
      <c r="F384" s="10">
        <f t="shared" si="23"/>
        <v>1</v>
      </c>
      <c r="G384" s="10">
        <v>0.626</v>
      </c>
      <c r="H384" s="10"/>
      <c r="I384" s="10">
        <v>0.374</v>
      </c>
    </row>
    <row r="385" spans="2:9" ht="15.75">
      <c r="B385" s="9">
        <v>283</v>
      </c>
      <c r="C385" s="12" t="s">
        <v>471</v>
      </c>
      <c r="D385" s="13" t="s">
        <v>110</v>
      </c>
      <c r="E385" s="9">
        <v>5</v>
      </c>
      <c r="F385" s="10">
        <f t="shared" si="23"/>
        <v>1</v>
      </c>
      <c r="G385" s="10"/>
      <c r="H385" s="10">
        <v>1</v>
      </c>
      <c r="I385" s="10"/>
    </row>
    <row r="386" spans="2:9" ht="15.75">
      <c r="B386" s="9">
        <v>284</v>
      </c>
      <c r="C386" s="12" t="s">
        <v>472</v>
      </c>
      <c r="D386" s="13" t="s">
        <v>475</v>
      </c>
      <c r="E386" s="9">
        <v>5</v>
      </c>
      <c r="F386" s="10">
        <f t="shared" ref="F386:F455" si="28">G386+H386+I386</f>
        <v>0.5</v>
      </c>
      <c r="G386" s="10"/>
      <c r="H386" s="10"/>
      <c r="I386" s="10">
        <v>0.5</v>
      </c>
    </row>
    <row r="387" spans="2:9" ht="15.75">
      <c r="B387" s="9">
        <v>285</v>
      </c>
      <c r="C387" s="12" t="s">
        <v>473</v>
      </c>
      <c r="D387" s="13" t="s">
        <v>476</v>
      </c>
      <c r="E387" s="9">
        <v>5</v>
      </c>
      <c r="F387" s="10">
        <f t="shared" si="28"/>
        <v>0.8</v>
      </c>
      <c r="G387" s="10"/>
      <c r="H387" s="10"/>
      <c r="I387" s="10">
        <v>0.8</v>
      </c>
    </row>
    <row r="388" spans="2:9" ht="15.75">
      <c r="B388" s="9"/>
      <c r="C388" s="9" t="s">
        <v>15</v>
      </c>
      <c r="D388" s="13"/>
      <c r="E388" s="9"/>
      <c r="F388" s="10">
        <f t="shared" si="28"/>
        <v>10.77</v>
      </c>
      <c r="G388" s="10">
        <f>SUM(G378:G387)</f>
        <v>2.4499999999999997</v>
      </c>
      <c r="H388" s="10">
        <f t="shared" ref="H388:I388" si="29">SUM(H378:H387)</f>
        <v>3.1559999999999997</v>
      </c>
      <c r="I388" s="10">
        <f t="shared" si="29"/>
        <v>5.1640000000000006</v>
      </c>
    </row>
    <row r="389" spans="2:9" ht="15.75">
      <c r="B389" s="9"/>
      <c r="C389" s="60" t="s">
        <v>477</v>
      </c>
      <c r="D389" s="61"/>
      <c r="E389" s="61"/>
      <c r="F389" s="61"/>
      <c r="G389" s="61"/>
      <c r="H389" s="61"/>
      <c r="I389" s="62"/>
    </row>
    <row r="390" spans="2:9" ht="15.75">
      <c r="B390" s="9">
        <v>286</v>
      </c>
      <c r="C390" s="12" t="s">
        <v>479</v>
      </c>
      <c r="D390" s="13" t="s">
        <v>483</v>
      </c>
      <c r="E390" s="9">
        <v>5</v>
      </c>
      <c r="F390" s="10">
        <f t="shared" si="28"/>
        <v>1.5</v>
      </c>
      <c r="G390" s="10">
        <v>0.27</v>
      </c>
      <c r="H390" s="10">
        <v>0.315</v>
      </c>
      <c r="I390" s="10">
        <v>0.91500000000000004</v>
      </c>
    </row>
    <row r="391" spans="2:9" ht="15.75">
      <c r="B391" s="9">
        <v>287</v>
      </c>
      <c r="C391" s="12" t="s">
        <v>480</v>
      </c>
      <c r="D391" s="13" t="s">
        <v>484</v>
      </c>
      <c r="E391" s="9">
        <v>5</v>
      </c>
      <c r="F391" s="10">
        <f t="shared" si="28"/>
        <v>2</v>
      </c>
      <c r="G391" s="10"/>
      <c r="H391" s="10">
        <v>0.55000000000000004</v>
      </c>
      <c r="I391" s="10">
        <v>1.45</v>
      </c>
    </row>
    <row r="392" spans="2:9" ht="15.75">
      <c r="B392" s="9">
        <v>288</v>
      </c>
      <c r="C392" s="12" t="s">
        <v>481</v>
      </c>
      <c r="D392" s="13" t="s">
        <v>57</v>
      </c>
      <c r="E392" s="9">
        <v>5</v>
      </c>
      <c r="F392" s="10">
        <f t="shared" si="28"/>
        <v>2</v>
      </c>
      <c r="G392" s="10">
        <v>0.83</v>
      </c>
      <c r="H392" s="10">
        <v>0.27</v>
      </c>
      <c r="I392" s="10">
        <v>0.9</v>
      </c>
    </row>
    <row r="393" spans="2:9" ht="15.75">
      <c r="B393" s="9">
        <v>289</v>
      </c>
      <c r="C393" s="12" t="s">
        <v>482</v>
      </c>
      <c r="D393" s="13" t="s">
        <v>401</v>
      </c>
      <c r="E393" s="9">
        <v>5</v>
      </c>
      <c r="F393" s="10">
        <f t="shared" si="28"/>
        <v>2</v>
      </c>
      <c r="G393" s="10"/>
      <c r="H393" s="10">
        <v>0.42</v>
      </c>
      <c r="I393" s="10">
        <v>1.58</v>
      </c>
    </row>
    <row r="394" spans="2:9" ht="15.75">
      <c r="B394" s="9"/>
      <c r="C394" s="9" t="s">
        <v>15</v>
      </c>
      <c r="D394" s="13"/>
      <c r="E394" s="9"/>
      <c r="F394" s="10">
        <f t="shared" ref="F394:H394" si="30">SUM(F390:F393)</f>
        <v>7.5</v>
      </c>
      <c r="G394" s="10">
        <f>SUM(G390:G393)</f>
        <v>1.1000000000000001</v>
      </c>
      <c r="H394" s="10">
        <f t="shared" si="30"/>
        <v>1.5549999999999999</v>
      </c>
      <c r="I394" s="10">
        <f>SUM(I390:I393)</f>
        <v>4.8450000000000006</v>
      </c>
    </row>
    <row r="395" spans="2:9" ht="15.75">
      <c r="B395" s="9"/>
      <c r="C395" s="60" t="s">
        <v>478</v>
      </c>
      <c r="D395" s="61"/>
      <c r="E395" s="61"/>
      <c r="F395" s="61"/>
      <c r="G395" s="61"/>
      <c r="H395" s="61"/>
      <c r="I395" s="62"/>
    </row>
    <row r="396" spans="2:9" ht="15.75">
      <c r="B396" s="9">
        <v>290</v>
      </c>
      <c r="C396" s="12" t="s">
        <v>485</v>
      </c>
      <c r="D396" s="13" t="s">
        <v>77</v>
      </c>
      <c r="E396" s="9">
        <v>5</v>
      </c>
      <c r="F396" s="10">
        <f t="shared" si="28"/>
        <v>5.7</v>
      </c>
      <c r="G396" s="10"/>
      <c r="H396" s="10"/>
      <c r="I396" s="10">
        <v>5.7</v>
      </c>
    </row>
    <row r="397" spans="2:9" ht="15.75">
      <c r="B397" s="9">
        <v>291</v>
      </c>
      <c r="C397" s="12" t="s">
        <v>486</v>
      </c>
      <c r="D397" s="13" t="s">
        <v>489</v>
      </c>
      <c r="E397" s="9">
        <v>5</v>
      </c>
      <c r="F397" s="10">
        <f t="shared" si="28"/>
        <v>0.8</v>
      </c>
      <c r="G397" s="10"/>
      <c r="H397" s="10"/>
      <c r="I397" s="10">
        <v>0.8</v>
      </c>
    </row>
    <row r="398" spans="2:9" ht="15.75">
      <c r="B398" s="9">
        <v>292</v>
      </c>
      <c r="C398" s="12" t="s">
        <v>487</v>
      </c>
      <c r="D398" s="13" t="s">
        <v>132</v>
      </c>
      <c r="E398" s="9">
        <v>5</v>
      </c>
      <c r="F398" s="10">
        <f t="shared" si="28"/>
        <v>1.5</v>
      </c>
      <c r="G398" s="10"/>
      <c r="H398" s="10"/>
      <c r="I398" s="10">
        <v>1.5</v>
      </c>
    </row>
    <row r="399" spans="2:9" ht="15.75">
      <c r="B399" s="9">
        <v>293</v>
      </c>
      <c r="C399" s="12" t="s">
        <v>488</v>
      </c>
      <c r="D399" s="13" t="s">
        <v>37</v>
      </c>
      <c r="E399" s="9">
        <v>5</v>
      </c>
      <c r="F399" s="10">
        <f t="shared" si="28"/>
        <v>1.5</v>
      </c>
      <c r="G399" s="10">
        <v>1.5</v>
      </c>
      <c r="H399" s="10"/>
      <c r="I399" s="10"/>
    </row>
    <row r="400" spans="2:9" ht="15.75">
      <c r="B400" s="9"/>
      <c r="C400" s="9" t="s">
        <v>15</v>
      </c>
      <c r="D400" s="13"/>
      <c r="E400" s="9"/>
      <c r="F400" s="10">
        <f t="shared" si="28"/>
        <v>9.5</v>
      </c>
      <c r="G400" s="10">
        <f t="shared" ref="G400:H400" si="31">SUM(G396:G399)</f>
        <v>1.5</v>
      </c>
      <c r="H400" s="10">
        <f t="shared" si="31"/>
        <v>0</v>
      </c>
      <c r="I400" s="10">
        <f>SUM(I396:I399)</f>
        <v>8</v>
      </c>
    </row>
    <row r="401" spans="2:9" ht="15.75">
      <c r="B401" s="9"/>
      <c r="C401" s="60" t="s">
        <v>490</v>
      </c>
      <c r="D401" s="61"/>
      <c r="E401" s="61"/>
      <c r="F401" s="61"/>
      <c r="G401" s="61"/>
      <c r="H401" s="61"/>
      <c r="I401" s="62"/>
    </row>
    <row r="402" spans="2:9" ht="15.75">
      <c r="B402" s="9">
        <v>294</v>
      </c>
      <c r="C402" s="12" t="s">
        <v>491</v>
      </c>
      <c r="D402" s="13" t="s">
        <v>113</v>
      </c>
      <c r="E402" s="9">
        <v>5</v>
      </c>
      <c r="F402" s="10">
        <f t="shared" si="28"/>
        <v>1.5</v>
      </c>
      <c r="G402" s="10"/>
      <c r="H402" s="10"/>
      <c r="I402" s="10">
        <v>1.5</v>
      </c>
    </row>
    <row r="403" spans="2:9" ht="15.75">
      <c r="B403" s="9">
        <v>295</v>
      </c>
      <c r="C403" s="12" t="s">
        <v>492</v>
      </c>
      <c r="D403" s="13" t="s">
        <v>495</v>
      </c>
      <c r="E403" s="9">
        <v>5</v>
      </c>
      <c r="F403" s="10">
        <f t="shared" si="28"/>
        <v>1.5</v>
      </c>
      <c r="G403" s="10"/>
      <c r="H403" s="10"/>
      <c r="I403" s="10">
        <v>1.5</v>
      </c>
    </row>
    <row r="404" spans="2:9" ht="15.75">
      <c r="B404" s="9">
        <v>295</v>
      </c>
      <c r="C404" s="12" t="s">
        <v>493</v>
      </c>
      <c r="D404" s="13" t="s">
        <v>84</v>
      </c>
      <c r="E404" s="9">
        <v>5</v>
      </c>
      <c r="F404" s="10">
        <f t="shared" si="28"/>
        <v>2.5</v>
      </c>
      <c r="G404" s="10"/>
      <c r="H404" s="10"/>
      <c r="I404" s="10">
        <v>2.5</v>
      </c>
    </row>
    <row r="405" spans="2:9" ht="15.75">
      <c r="B405" s="9">
        <v>297</v>
      </c>
      <c r="C405" s="12" t="s">
        <v>494</v>
      </c>
      <c r="D405" s="13" t="s">
        <v>496</v>
      </c>
      <c r="E405" s="9">
        <v>5</v>
      </c>
      <c r="F405" s="10">
        <f t="shared" si="28"/>
        <v>3.5</v>
      </c>
      <c r="G405" s="10"/>
      <c r="H405" s="10"/>
      <c r="I405" s="10">
        <v>3.5</v>
      </c>
    </row>
    <row r="406" spans="2:9" ht="15.75">
      <c r="B406" s="9"/>
      <c r="C406" s="9" t="s">
        <v>15</v>
      </c>
      <c r="D406" s="13"/>
      <c r="E406" s="9"/>
      <c r="F406" s="10">
        <f t="shared" si="28"/>
        <v>9</v>
      </c>
      <c r="G406" s="10">
        <f t="shared" ref="G406:H406" si="32">SUM(G402:G405)</f>
        <v>0</v>
      </c>
      <c r="H406" s="10">
        <f t="shared" si="32"/>
        <v>0</v>
      </c>
      <c r="I406" s="10">
        <f>SUM(I402:I405)</f>
        <v>9</v>
      </c>
    </row>
    <row r="407" spans="2:9" ht="15.75">
      <c r="B407" s="9"/>
      <c r="C407" s="60" t="s">
        <v>497</v>
      </c>
      <c r="D407" s="61"/>
      <c r="E407" s="61"/>
      <c r="F407" s="61"/>
      <c r="G407" s="61"/>
      <c r="H407" s="61"/>
      <c r="I407" s="62"/>
    </row>
    <row r="408" spans="2:9" ht="15.75">
      <c r="B408" s="9">
        <v>298</v>
      </c>
      <c r="C408" s="12" t="s">
        <v>498</v>
      </c>
      <c r="D408" s="13" t="s">
        <v>497</v>
      </c>
      <c r="E408" s="9">
        <v>5</v>
      </c>
      <c r="F408" s="10">
        <f>G408+H408+I408</f>
        <v>0.6</v>
      </c>
      <c r="G408" s="10"/>
      <c r="H408" s="10"/>
      <c r="I408" s="10">
        <v>0.6</v>
      </c>
    </row>
    <row r="409" spans="2:9" ht="15.75">
      <c r="B409" s="9"/>
      <c r="C409" s="60" t="s">
        <v>499</v>
      </c>
      <c r="D409" s="61"/>
      <c r="E409" s="61"/>
      <c r="F409" s="61"/>
      <c r="G409" s="61"/>
      <c r="H409" s="61"/>
      <c r="I409" s="62"/>
    </row>
    <row r="410" spans="2:9" ht="15.75">
      <c r="B410" s="9">
        <v>299</v>
      </c>
      <c r="C410" s="12" t="s">
        <v>501</v>
      </c>
      <c r="D410" s="13" t="s">
        <v>499</v>
      </c>
      <c r="E410" s="9">
        <v>5</v>
      </c>
      <c r="F410" s="10">
        <f t="shared" si="28"/>
        <v>1.9</v>
      </c>
      <c r="G410" s="10">
        <v>0.5</v>
      </c>
      <c r="H410" s="10"/>
      <c r="I410" s="10">
        <v>1.4</v>
      </c>
    </row>
    <row r="411" spans="2:9" ht="15.75">
      <c r="B411" s="9"/>
      <c r="C411" s="60" t="s">
        <v>500</v>
      </c>
      <c r="D411" s="61"/>
      <c r="E411" s="61"/>
      <c r="F411" s="61"/>
      <c r="G411" s="61"/>
      <c r="H411" s="61"/>
      <c r="I411" s="62"/>
    </row>
    <row r="412" spans="2:9" ht="21" customHeight="1">
      <c r="B412" s="9">
        <v>300</v>
      </c>
      <c r="C412" s="12" t="s">
        <v>502</v>
      </c>
      <c r="D412" s="15" t="s">
        <v>503</v>
      </c>
      <c r="E412" s="9">
        <v>5</v>
      </c>
      <c r="F412" s="10">
        <f t="shared" si="28"/>
        <v>3</v>
      </c>
      <c r="G412" s="10"/>
      <c r="H412" s="10"/>
      <c r="I412" s="10">
        <v>3</v>
      </c>
    </row>
    <row r="413" spans="2:9" ht="21" customHeight="1">
      <c r="B413" s="9">
        <v>301</v>
      </c>
      <c r="C413" s="12" t="s">
        <v>504</v>
      </c>
      <c r="D413" s="13" t="s">
        <v>758</v>
      </c>
      <c r="E413" s="9">
        <v>5</v>
      </c>
      <c r="F413" s="10">
        <f t="shared" si="28"/>
        <v>1</v>
      </c>
      <c r="G413" s="10"/>
      <c r="H413" s="10"/>
      <c r="I413" s="10">
        <v>1</v>
      </c>
    </row>
    <row r="414" spans="2:9" ht="19.149999999999999" customHeight="1">
      <c r="B414" s="9"/>
      <c r="C414" s="9" t="s">
        <v>15</v>
      </c>
      <c r="D414" s="13"/>
      <c r="E414" s="9"/>
      <c r="F414" s="10">
        <f t="shared" si="28"/>
        <v>4</v>
      </c>
      <c r="G414" s="10">
        <f t="shared" ref="G414:H414" si="33">SUM(G413)</f>
        <v>0</v>
      </c>
      <c r="H414" s="10">
        <f t="shared" si="33"/>
        <v>0</v>
      </c>
      <c r="I414" s="10">
        <f>SUM(I412:I413)</f>
        <v>4</v>
      </c>
    </row>
    <row r="415" spans="2:9" ht="21" customHeight="1">
      <c r="B415" s="9"/>
      <c r="C415" s="24" t="s">
        <v>98</v>
      </c>
      <c r="D415" s="25"/>
      <c r="E415" s="24"/>
      <c r="F415" s="26">
        <f>F388+F394+F400+F406+F408+F410+F414</f>
        <v>43.269999999999996</v>
      </c>
      <c r="G415" s="26">
        <f>G388+G394+G400+G406+G410</f>
        <v>5.55</v>
      </c>
      <c r="H415" s="26">
        <f t="shared" ref="H415:I415" si="34">H388+H394+H400+H406+H408+H410+H414</f>
        <v>4.7109999999999994</v>
      </c>
      <c r="I415" s="26">
        <f t="shared" si="34"/>
        <v>33.009</v>
      </c>
    </row>
    <row r="416" spans="2:9" ht="18" customHeight="1">
      <c r="B416" s="9"/>
      <c r="C416" s="60" t="s">
        <v>505</v>
      </c>
      <c r="D416" s="61"/>
      <c r="E416" s="61"/>
      <c r="F416" s="61"/>
      <c r="G416" s="61"/>
      <c r="H416" s="61"/>
      <c r="I416" s="62"/>
    </row>
    <row r="417" spans="2:9" ht="15.75">
      <c r="B417" s="9"/>
      <c r="C417" s="60" t="s">
        <v>506</v>
      </c>
      <c r="D417" s="61"/>
      <c r="E417" s="61"/>
      <c r="F417" s="61"/>
      <c r="G417" s="61"/>
      <c r="H417" s="61"/>
      <c r="I417" s="62"/>
    </row>
    <row r="418" spans="2:9" ht="15.75">
      <c r="B418" s="9">
        <v>302</v>
      </c>
      <c r="C418" s="12" t="s">
        <v>507</v>
      </c>
      <c r="D418" s="13" t="s">
        <v>516</v>
      </c>
      <c r="E418" s="9">
        <v>5</v>
      </c>
      <c r="F418" s="20">
        <f t="shared" si="28"/>
        <v>0.98199999999999998</v>
      </c>
      <c r="G418" s="20"/>
      <c r="H418" s="20"/>
      <c r="I418" s="20">
        <v>0.98199999999999998</v>
      </c>
    </row>
    <row r="419" spans="2:9" ht="15.75">
      <c r="B419" s="9">
        <v>303</v>
      </c>
      <c r="C419" s="12" t="s">
        <v>508</v>
      </c>
      <c r="D419" s="13" t="s">
        <v>110</v>
      </c>
      <c r="E419" s="9">
        <v>5</v>
      </c>
      <c r="F419" s="20">
        <f t="shared" si="28"/>
        <v>1.762</v>
      </c>
      <c r="G419" s="20">
        <v>1.762</v>
      </c>
      <c r="H419" s="20"/>
      <c r="I419" s="20"/>
    </row>
    <row r="420" spans="2:9" ht="15.75">
      <c r="B420" s="9">
        <v>304</v>
      </c>
      <c r="C420" s="12" t="s">
        <v>509</v>
      </c>
      <c r="D420" s="13" t="s">
        <v>359</v>
      </c>
      <c r="E420" s="9">
        <v>5</v>
      </c>
      <c r="F420" s="20">
        <f t="shared" si="28"/>
        <v>0.36299999999999999</v>
      </c>
      <c r="G420" s="20"/>
      <c r="H420" s="20"/>
      <c r="I420" s="20">
        <v>0.36299999999999999</v>
      </c>
    </row>
    <row r="421" spans="2:9" ht="15.75">
      <c r="B421" s="9">
        <v>305</v>
      </c>
      <c r="C421" s="12" t="s">
        <v>510</v>
      </c>
      <c r="D421" s="13" t="s">
        <v>56</v>
      </c>
      <c r="E421" s="9">
        <v>5</v>
      </c>
      <c r="F421" s="20">
        <f t="shared" si="28"/>
        <v>0.77900000000000003</v>
      </c>
      <c r="G421" s="20">
        <v>0.77900000000000003</v>
      </c>
      <c r="H421" s="20"/>
      <c r="I421" s="20"/>
    </row>
    <row r="422" spans="2:9" ht="15.75">
      <c r="B422" s="9">
        <v>306</v>
      </c>
      <c r="C422" s="12" t="s">
        <v>511</v>
      </c>
      <c r="D422" s="13" t="s">
        <v>160</v>
      </c>
      <c r="E422" s="9">
        <v>5</v>
      </c>
      <c r="F422" s="20">
        <f t="shared" si="28"/>
        <v>1.2170000000000001</v>
      </c>
      <c r="G422" s="20">
        <v>1.2170000000000001</v>
      </c>
      <c r="H422" s="20"/>
      <c r="I422" s="20"/>
    </row>
    <row r="423" spans="2:9" ht="15.75">
      <c r="B423" s="9">
        <v>307</v>
      </c>
      <c r="C423" s="12" t="s">
        <v>512</v>
      </c>
      <c r="D423" s="13" t="s">
        <v>171</v>
      </c>
      <c r="E423" s="9">
        <v>5</v>
      </c>
      <c r="F423" s="20">
        <f t="shared" si="28"/>
        <v>0.497</v>
      </c>
      <c r="G423" s="20"/>
      <c r="H423" s="20"/>
      <c r="I423" s="20">
        <v>0.497</v>
      </c>
    </row>
    <row r="424" spans="2:9" ht="15.75">
      <c r="B424" s="9">
        <v>308</v>
      </c>
      <c r="C424" s="12" t="s">
        <v>513</v>
      </c>
      <c r="D424" s="13" t="s">
        <v>437</v>
      </c>
      <c r="E424" s="9">
        <v>5</v>
      </c>
      <c r="F424" s="20">
        <f t="shared" si="28"/>
        <v>1.532</v>
      </c>
      <c r="G424" s="20"/>
      <c r="H424" s="20"/>
      <c r="I424" s="20">
        <v>1.532</v>
      </c>
    </row>
    <row r="425" spans="2:9" ht="15.75">
      <c r="B425" s="9">
        <v>309</v>
      </c>
      <c r="C425" s="12" t="s">
        <v>514</v>
      </c>
      <c r="D425" s="13" t="s">
        <v>517</v>
      </c>
      <c r="E425" s="9">
        <v>5</v>
      </c>
      <c r="F425" s="20">
        <f t="shared" si="28"/>
        <v>2.9469999999999996</v>
      </c>
      <c r="G425" s="20">
        <v>2.2759999999999998</v>
      </c>
      <c r="H425" s="20">
        <v>0.48599999999999999</v>
      </c>
      <c r="I425" s="20">
        <v>0.185</v>
      </c>
    </row>
    <row r="426" spans="2:9" ht="15.75">
      <c r="B426" s="9">
        <v>310</v>
      </c>
      <c r="C426" s="12" t="s">
        <v>515</v>
      </c>
      <c r="D426" s="13" t="s">
        <v>518</v>
      </c>
      <c r="E426" s="9">
        <v>5</v>
      </c>
      <c r="F426" s="20">
        <f t="shared" si="28"/>
        <v>0.85699999999999998</v>
      </c>
      <c r="G426" s="20">
        <v>0.85699999999999998</v>
      </c>
      <c r="H426" s="20"/>
      <c r="I426" s="20"/>
    </row>
    <row r="427" spans="2:9" ht="15.75">
      <c r="B427" s="9">
        <v>311</v>
      </c>
      <c r="C427" s="12" t="s">
        <v>520</v>
      </c>
      <c r="D427" s="13" t="s">
        <v>519</v>
      </c>
      <c r="E427" s="9">
        <v>5</v>
      </c>
      <c r="F427" s="20">
        <f t="shared" si="28"/>
        <v>1.7360000000000002</v>
      </c>
      <c r="G427" s="20">
        <v>1.3460000000000001</v>
      </c>
      <c r="H427" s="20"/>
      <c r="I427" s="20">
        <v>0.39</v>
      </c>
    </row>
    <row r="428" spans="2:9" ht="15.75">
      <c r="B428" s="9">
        <v>312</v>
      </c>
      <c r="C428" s="12" t="s">
        <v>521</v>
      </c>
      <c r="D428" s="13" t="s">
        <v>529</v>
      </c>
      <c r="E428" s="9">
        <v>5</v>
      </c>
      <c r="F428" s="20">
        <f t="shared" si="28"/>
        <v>2.2469999999999999</v>
      </c>
      <c r="G428" s="20">
        <v>2.2469999999999999</v>
      </c>
      <c r="H428" s="20"/>
      <c r="I428" s="20"/>
    </row>
    <row r="429" spans="2:9" ht="15.75">
      <c r="B429" s="9">
        <v>313</v>
      </c>
      <c r="C429" s="12" t="s">
        <v>522</v>
      </c>
      <c r="D429" s="13" t="s">
        <v>489</v>
      </c>
      <c r="E429" s="9">
        <v>5</v>
      </c>
      <c r="F429" s="20">
        <f t="shared" si="28"/>
        <v>0.86399999999999999</v>
      </c>
      <c r="G429" s="20"/>
      <c r="H429" s="20"/>
      <c r="I429" s="20">
        <v>0.86399999999999999</v>
      </c>
    </row>
    <row r="430" spans="2:9" ht="15.75">
      <c r="B430" s="9">
        <v>314</v>
      </c>
      <c r="C430" s="12" t="s">
        <v>523</v>
      </c>
      <c r="D430" s="13" t="s">
        <v>57</v>
      </c>
      <c r="E430" s="9">
        <v>5</v>
      </c>
      <c r="F430" s="20">
        <f t="shared" si="28"/>
        <v>2.464</v>
      </c>
      <c r="G430" s="20">
        <v>2.008</v>
      </c>
      <c r="H430" s="20">
        <v>0.45600000000000002</v>
      </c>
      <c r="I430" s="20"/>
    </row>
    <row r="431" spans="2:9" ht="15.75">
      <c r="B431" s="9">
        <v>315</v>
      </c>
      <c r="C431" s="12" t="s">
        <v>524</v>
      </c>
      <c r="D431" s="13" t="s">
        <v>484</v>
      </c>
      <c r="E431" s="9">
        <v>5</v>
      </c>
      <c r="F431" s="20">
        <f t="shared" si="28"/>
        <v>0.42599999999999999</v>
      </c>
      <c r="G431" s="20"/>
      <c r="H431" s="20">
        <v>0.42599999999999999</v>
      </c>
      <c r="I431" s="20"/>
    </row>
    <row r="432" spans="2:9" ht="15.75">
      <c r="B432" s="9">
        <v>316</v>
      </c>
      <c r="C432" s="12" t="s">
        <v>525</v>
      </c>
      <c r="D432" s="13" t="s">
        <v>36</v>
      </c>
      <c r="E432" s="9">
        <v>5</v>
      </c>
      <c r="F432" s="20">
        <f t="shared" si="28"/>
        <v>2.2170000000000001</v>
      </c>
      <c r="G432" s="20"/>
      <c r="H432" s="20">
        <v>0.88700000000000001</v>
      </c>
      <c r="I432" s="20">
        <v>1.33</v>
      </c>
    </row>
    <row r="433" spans="2:9" ht="15.75">
      <c r="B433" s="9">
        <v>317</v>
      </c>
      <c r="C433" s="12" t="s">
        <v>526</v>
      </c>
      <c r="D433" s="13" t="s">
        <v>77</v>
      </c>
      <c r="E433" s="9">
        <v>5</v>
      </c>
      <c r="F433" s="20">
        <f t="shared" si="28"/>
        <v>1.867</v>
      </c>
      <c r="G433" s="20"/>
      <c r="H433" s="20"/>
      <c r="I433" s="20">
        <v>1.867</v>
      </c>
    </row>
    <row r="434" spans="2:9" ht="15.75">
      <c r="B434" s="9"/>
      <c r="C434" s="9" t="s">
        <v>15</v>
      </c>
      <c r="D434" s="13"/>
      <c r="E434" s="9"/>
      <c r="F434" s="10">
        <f>SUM(F418:F433)</f>
        <v>22.756999999999998</v>
      </c>
      <c r="G434" s="10">
        <f>SUM(G418:G433)</f>
        <v>12.492000000000001</v>
      </c>
      <c r="H434" s="10">
        <f t="shared" ref="H434:I434" si="35">SUM(H418:H433)</f>
        <v>2.2549999999999999</v>
      </c>
      <c r="I434" s="10">
        <f t="shared" si="35"/>
        <v>8.0100000000000016</v>
      </c>
    </row>
    <row r="435" spans="2:9" ht="15.75">
      <c r="B435" s="9"/>
      <c r="C435" s="60" t="s">
        <v>530</v>
      </c>
      <c r="D435" s="61"/>
      <c r="E435" s="61"/>
      <c r="F435" s="61"/>
      <c r="G435" s="61"/>
      <c r="H435" s="61"/>
      <c r="I435" s="62"/>
    </row>
    <row r="436" spans="2:9" ht="15.75">
      <c r="B436" s="9">
        <v>318</v>
      </c>
      <c r="C436" s="12" t="s">
        <v>527</v>
      </c>
      <c r="D436" s="13" t="s">
        <v>232</v>
      </c>
      <c r="E436" s="9">
        <v>5</v>
      </c>
      <c r="F436" s="10">
        <f t="shared" si="28"/>
        <v>0.84199999999999997</v>
      </c>
      <c r="G436" s="10"/>
      <c r="H436" s="10"/>
      <c r="I436" s="10">
        <v>0.84199999999999997</v>
      </c>
    </row>
    <row r="437" spans="2:9" ht="15.75">
      <c r="B437" s="9"/>
      <c r="C437" s="9" t="s">
        <v>15</v>
      </c>
      <c r="D437" s="13"/>
      <c r="E437" s="9"/>
      <c r="F437" s="10">
        <f t="shared" si="28"/>
        <v>0.84199999999999997</v>
      </c>
      <c r="G437" s="10">
        <f t="shared" ref="G437:H437" si="36">G436</f>
        <v>0</v>
      </c>
      <c r="H437" s="10">
        <f t="shared" si="36"/>
        <v>0</v>
      </c>
      <c r="I437" s="10">
        <f>I436</f>
        <v>0.84199999999999997</v>
      </c>
    </row>
    <row r="438" spans="2:9" ht="15.75">
      <c r="B438" s="9"/>
      <c r="C438" s="60" t="s">
        <v>531</v>
      </c>
      <c r="D438" s="61"/>
      <c r="E438" s="61"/>
      <c r="F438" s="61"/>
      <c r="G438" s="61"/>
      <c r="H438" s="61"/>
      <c r="I438" s="62"/>
    </row>
    <row r="439" spans="2:9" ht="15.75">
      <c r="B439" s="17">
        <v>319</v>
      </c>
      <c r="C439" s="29" t="s">
        <v>528</v>
      </c>
      <c r="D439" s="19" t="s">
        <v>536</v>
      </c>
      <c r="E439" s="17">
        <v>5</v>
      </c>
      <c r="F439" s="20">
        <f t="shared" si="28"/>
        <v>1.2350000000000001</v>
      </c>
      <c r="G439" s="20">
        <v>1.2350000000000001</v>
      </c>
      <c r="H439" s="20"/>
      <c r="I439" s="20"/>
    </row>
    <row r="440" spans="2:9" ht="15.75">
      <c r="B440" s="17">
        <v>320</v>
      </c>
      <c r="C440" s="29" t="s">
        <v>532</v>
      </c>
      <c r="D440" s="19" t="s">
        <v>537</v>
      </c>
      <c r="E440" s="17">
        <v>5</v>
      </c>
      <c r="F440" s="20">
        <f t="shared" si="28"/>
        <v>0.59699999999999998</v>
      </c>
      <c r="G440" s="20">
        <v>0.42499999999999999</v>
      </c>
      <c r="H440" s="20"/>
      <c r="I440" s="20">
        <v>0.17199999999999999</v>
      </c>
    </row>
    <row r="441" spans="2:9" ht="15.75">
      <c r="B441" s="17">
        <v>321</v>
      </c>
      <c r="C441" s="29" t="s">
        <v>533</v>
      </c>
      <c r="D441" s="19" t="s">
        <v>538</v>
      </c>
      <c r="E441" s="17">
        <v>5</v>
      </c>
      <c r="F441" s="20">
        <f t="shared" si="28"/>
        <v>2.802</v>
      </c>
      <c r="G441" s="20">
        <v>2.802</v>
      </c>
      <c r="H441" s="20"/>
      <c r="I441" s="20"/>
    </row>
    <row r="442" spans="2:9" ht="15.75">
      <c r="B442" s="17">
        <v>322</v>
      </c>
      <c r="C442" s="29" t="s">
        <v>534</v>
      </c>
      <c r="D442" s="19" t="s">
        <v>539</v>
      </c>
      <c r="E442" s="17">
        <v>5</v>
      </c>
      <c r="F442" s="20">
        <f t="shared" si="28"/>
        <v>2.3069999999999999</v>
      </c>
      <c r="G442" s="20">
        <v>1.67</v>
      </c>
      <c r="H442" s="20"/>
      <c r="I442" s="20">
        <v>0.63700000000000001</v>
      </c>
    </row>
    <row r="443" spans="2:9" ht="15.75">
      <c r="B443" s="17">
        <v>323</v>
      </c>
      <c r="C443" s="29" t="s">
        <v>535</v>
      </c>
      <c r="D443" s="19" t="s">
        <v>540</v>
      </c>
      <c r="E443" s="17">
        <v>5</v>
      </c>
      <c r="F443" s="20">
        <f t="shared" si="28"/>
        <v>0.80799999999999994</v>
      </c>
      <c r="G443" s="20">
        <v>8.4000000000000005E-2</v>
      </c>
      <c r="H443" s="20"/>
      <c r="I443" s="20">
        <v>0.72399999999999998</v>
      </c>
    </row>
    <row r="444" spans="2:9" ht="15.75">
      <c r="B444" s="17">
        <v>324</v>
      </c>
      <c r="C444" s="29" t="s">
        <v>541</v>
      </c>
      <c r="D444" s="19" t="s">
        <v>37</v>
      </c>
      <c r="E444" s="17">
        <v>5</v>
      </c>
      <c r="F444" s="20">
        <f t="shared" si="28"/>
        <v>0.84899999999999998</v>
      </c>
      <c r="G444" s="20"/>
      <c r="H444" s="20"/>
      <c r="I444" s="20">
        <v>0.84899999999999998</v>
      </c>
    </row>
    <row r="445" spans="2:9" ht="15.75">
      <c r="B445" s="17"/>
      <c r="C445" s="17" t="s">
        <v>15</v>
      </c>
      <c r="D445" s="19"/>
      <c r="E445" s="17"/>
      <c r="F445" s="20">
        <f>SUM(F439:F444)</f>
        <v>8.5980000000000008</v>
      </c>
      <c r="G445" s="20">
        <f>SUM(G439:G444)</f>
        <v>6.2159999999999993</v>
      </c>
      <c r="H445" s="20">
        <f t="shared" ref="H445:I445" si="37">SUM(H439:H444)</f>
        <v>0</v>
      </c>
      <c r="I445" s="20">
        <f t="shared" si="37"/>
        <v>2.3819999999999997</v>
      </c>
    </row>
    <row r="446" spans="2:9" ht="15.75">
      <c r="B446" s="17"/>
      <c r="C446" s="77" t="s">
        <v>543</v>
      </c>
      <c r="D446" s="78"/>
      <c r="E446" s="78"/>
      <c r="F446" s="78"/>
      <c r="G446" s="78"/>
      <c r="H446" s="78"/>
      <c r="I446" s="79"/>
    </row>
    <row r="447" spans="2:9" ht="15.75">
      <c r="B447" s="17">
        <v>325</v>
      </c>
      <c r="C447" s="29" t="s">
        <v>542</v>
      </c>
      <c r="D447" s="19" t="s">
        <v>544</v>
      </c>
      <c r="E447" s="17">
        <v>5</v>
      </c>
      <c r="F447" s="20">
        <f t="shared" si="28"/>
        <v>1.851</v>
      </c>
      <c r="G447" s="20"/>
      <c r="H447" s="20"/>
      <c r="I447" s="20">
        <v>1.851</v>
      </c>
    </row>
    <row r="448" spans="2:9" ht="19.149999999999999" customHeight="1">
      <c r="B448" s="17"/>
      <c r="C448" s="17" t="s">
        <v>15</v>
      </c>
      <c r="D448" s="19"/>
      <c r="E448" s="17"/>
      <c r="F448" s="20">
        <f t="shared" si="28"/>
        <v>1.851</v>
      </c>
      <c r="G448" s="20">
        <f t="shared" ref="G448:H448" si="38">G447</f>
        <v>0</v>
      </c>
      <c r="H448" s="20">
        <f t="shared" si="38"/>
        <v>0</v>
      </c>
      <c r="I448" s="20">
        <f>I447</f>
        <v>1.851</v>
      </c>
    </row>
    <row r="449" spans="2:9" ht="15.75">
      <c r="B449" s="17"/>
      <c r="C449" s="77" t="s">
        <v>545</v>
      </c>
      <c r="D449" s="78"/>
      <c r="E449" s="78"/>
      <c r="F449" s="78"/>
      <c r="G449" s="78"/>
      <c r="H449" s="78"/>
      <c r="I449" s="79"/>
    </row>
    <row r="450" spans="2:9" ht="15.75">
      <c r="B450" s="17">
        <v>326</v>
      </c>
      <c r="C450" s="29" t="s">
        <v>546</v>
      </c>
      <c r="D450" s="19" t="s">
        <v>547</v>
      </c>
      <c r="E450" s="17">
        <v>5</v>
      </c>
      <c r="F450" s="20">
        <f t="shared" si="28"/>
        <v>0.78</v>
      </c>
      <c r="G450" s="20"/>
      <c r="H450" s="20"/>
      <c r="I450" s="20">
        <v>0.78</v>
      </c>
    </row>
    <row r="451" spans="2:9" ht="15.75">
      <c r="B451" s="17"/>
      <c r="C451" s="17" t="s">
        <v>15</v>
      </c>
      <c r="D451" s="19"/>
      <c r="E451" s="17"/>
      <c r="F451" s="20">
        <f t="shared" si="28"/>
        <v>0.78</v>
      </c>
      <c r="G451" s="20">
        <f t="shared" ref="G451:H451" si="39">SUM(G450)</f>
        <v>0</v>
      </c>
      <c r="H451" s="20">
        <f t="shared" si="39"/>
        <v>0</v>
      </c>
      <c r="I451" s="20">
        <f>SUM(I450)</f>
        <v>0.78</v>
      </c>
    </row>
    <row r="452" spans="2:9" ht="15.75">
      <c r="B452" s="17"/>
      <c r="C452" s="21" t="s">
        <v>98</v>
      </c>
      <c r="D452" s="22"/>
      <c r="E452" s="21"/>
      <c r="F452" s="23">
        <f>F434+F437+F445+F448+F451</f>
        <v>34.827999999999996</v>
      </c>
      <c r="G452" s="23">
        <f t="shared" ref="G452:I452" si="40">G434+G437+G445+G448+G451</f>
        <v>18.707999999999998</v>
      </c>
      <c r="H452" s="23">
        <f t="shared" si="40"/>
        <v>2.2549999999999999</v>
      </c>
      <c r="I452" s="23">
        <f t="shared" si="40"/>
        <v>13.865</v>
      </c>
    </row>
    <row r="453" spans="2:9" ht="15.75">
      <c r="B453" s="9"/>
      <c r="C453" s="60" t="s">
        <v>548</v>
      </c>
      <c r="D453" s="61"/>
      <c r="E453" s="61"/>
      <c r="F453" s="61"/>
      <c r="G453" s="61"/>
      <c r="H453" s="61"/>
      <c r="I453" s="62"/>
    </row>
    <row r="454" spans="2:9" ht="15.75">
      <c r="B454" s="9"/>
      <c r="C454" s="60" t="s">
        <v>549</v>
      </c>
      <c r="D454" s="61"/>
      <c r="E454" s="61"/>
      <c r="F454" s="61"/>
      <c r="G454" s="61"/>
      <c r="H454" s="61"/>
      <c r="I454" s="62"/>
    </row>
    <row r="455" spans="2:9" ht="15.75">
      <c r="B455" s="9">
        <v>327</v>
      </c>
      <c r="C455" s="12" t="s">
        <v>550</v>
      </c>
      <c r="D455" s="13" t="s">
        <v>205</v>
      </c>
      <c r="E455" s="9">
        <v>5</v>
      </c>
      <c r="F455" s="10">
        <f t="shared" si="28"/>
        <v>1.7250000000000001</v>
      </c>
      <c r="G455" s="10">
        <v>1.7250000000000001</v>
      </c>
      <c r="H455" s="10"/>
      <c r="I455" s="10"/>
    </row>
    <row r="456" spans="2:9" ht="15.75">
      <c r="B456" s="63">
        <v>328</v>
      </c>
      <c r="C456" s="66" t="s">
        <v>551</v>
      </c>
      <c r="D456" s="13" t="s">
        <v>684</v>
      </c>
      <c r="E456" s="9">
        <v>5</v>
      </c>
      <c r="F456" s="69">
        <f>G458+H458+I458+I456+I457</f>
        <v>2.1120000000000001</v>
      </c>
      <c r="G456" s="10"/>
      <c r="H456" s="10"/>
      <c r="I456" s="10">
        <v>1.55</v>
      </c>
    </row>
    <row r="457" spans="2:9" ht="15.75">
      <c r="B457" s="64"/>
      <c r="C457" s="115"/>
      <c r="D457" s="13" t="s">
        <v>685</v>
      </c>
      <c r="E457" s="9">
        <v>5</v>
      </c>
      <c r="F457" s="124"/>
      <c r="G457" s="10"/>
      <c r="H457" s="10"/>
      <c r="I457" s="10">
        <v>0.27500000000000002</v>
      </c>
    </row>
    <row r="458" spans="2:9" ht="15.75">
      <c r="B458" s="65"/>
      <c r="C458" s="75"/>
      <c r="D458" s="13" t="s">
        <v>686</v>
      </c>
      <c r="E458" s="9">
        <v>5</v>
      </c>
      <c r="F458" s="65"/>
      <c r="G458" s="10"/>
      <c r="H458" s="10"/>
      <c r="I458" s="10">
        <v>0.28699999999999998</v>
      </c>
    </row>
    <row r="459" spans="2:9" ht="15.75">
      <c r="B459" s="63">
        <v>329</v>
      </c>
      <c r="C459" s="66" t="s">
        <v>552</v>
      </c>
      <c r="D459" s="13" t="s">
        <v>687</v>
      </c>
      <c r="E459" s="9">
        <v>5</v>
      </c>
      <c r="F459" s="69">
        <f>G460+I459+I461+I462+I463</f>
        <v>2.7069999999999999</v>
      </c>
      <c r="G459" s="10"/>
      <c r="H459" s="10"/>
      <c r="I459" s="10">
        <v>2.4279999999999999</v>
      </c>
    </row>
    <row r="460" spans="2:9" ht="15.75">
      <c r="B460" s="70"/>
      <c r="C460" s="81"/>
      <c r="D460" s="13" t="s">
        <v>688</v>
      </c>
      <c r="E460" s="9">
        <v>5</v>
      </c>
      <c r="F460" s="70"/>
      <c r="G460" s="10">
        <v>1.7999999999999999E-2</v>
      </c>
      <c r="H460" s="10"/>
      <c r="I460" s="10"/>
    </row>
    <row r="461" spans="2:9" ht="15.75">
      <c r="B461" s="70"/>
      <c r="C461" s="81"/>
      <c r="D461" s="13" t="s">
        <v>689</v>
      </c>
      <c r="E461" s="9">
        <v>5</v>
      </c>
      <c r="F461" s="70"/>
      <c r="G461" s="10"/>
      <c r="H461" s="10"/>
      <c r="I461" s="10">
        <v>5.5E-2</v>
      </c>
    </row>
    <row r="462" spans="2:9" ht="15.75">
      <c r="B462" s="70"/>
      <c r="C462" s="81"/>
      <c r="D462" s="13" t="s">
        <v>691</v>
      </c>
      <c r="E462" s="9">
        <v>5</v>
      </c>
      <c r="F462" s="70"/>
      <c r="G462" s="10"/>
      <c r="H462" s="10"/>
      <c r="I462" s="10">
        <v>0.104</v>
      </c>
    </row>
    <row r="463" spans="2:9" ht="15.75">
      <c r="B463" s="65"/>
      <c r="C463" s="75"/>
      <c r="D463" s="13" t="s">
        <v>690</v>
      </c>
      <c r="E463" s="9">
        <v>5</v>
      </c>
      <c r="F463" s="65"/>
      <c r="G463" s="10"/>
      <c r="H463" s="10"/>
      <c r="I463" s="10">
        <v>0.10199999999999999</v>
      </c>
    </row>
    <row r="464" spans="2:9" ht="15.75">
      <c r="B464" s="48">
        <v>330</v>
      </c>
      <c r="C464" s="49" t="s">
        <v>553</v>
      </c>
      <c r="D464" s="13" t="s">
        <v>760</v>
      </c>
      <c r="E464" s="9"/>
      <c r="F464" s="50">
        <f>G464+H464</f>
        <v>2.0759999999999996</v>
      </c>
      <c r="G464" s="10">
        <v>1.2609999999999999</v>
      </c>
      <c r="H464" s="10">
        <v>0.81499999999999995</v>
      </c>
      <c r="I464" s="10"/>
    </row>
    <row r="465" spans="2:9" ht="15.75">
      <c r="B465" s="63">
        <v>331</v>
      </c>
      <c r="C465" s="66" t="s">
        <v>554</v>
      </c>
      <c r="D465" s="13" t="s">
        <v>692</v>
      </c>
      <c r="E465" s="9">
        <v>5</v>
      </c>
      <c r="F465" s="110">
        <f>G465+G466+G467+G468+G469+I470</f>
        <v>2.8540000000000001</v>
      </c>
      <c r="G465" s="51">
        <v>2.2599999999999998</v>
      </c>
      <c r="H465" s="51"/>
      <c r="I465" s="51"/>
    </row>
    <row r="466" spans="2:9" ht="15.75">
      <c r="B466" s="70"/>
      <c r="C466" s="81"/>
      <c r="D466" s="13" t="s">
        <v>693</v>
      </c>
      <c r="E466" s="9">
        <v>5</v>
      </c>
      <c r="F466" s="117"/>
      <c r="G466" s="51">
        <v>0.13</v>
      </c>
      <c r="H466" s="51"/>
      <c r="I466" s="51"/>
    </row>
    <row r="467" spans="2:9" ht="15.75">
      <c r="B467" s="70"/>
      <c r="C467" s="81"/>
      <c r="D467" s="13" t="s">
        <v>694</v>
      </c>
      <c r="E467" s="9">
        <v>5</v>
      </c>
      <c r="F467" s="117"/>
      <c r="G467" s="51">
        <v>0.1</v>
      </c>
      <c r="H467" s="51"/>
      <c r="I467" s="51"/>
    </row>
    <row r="468" spans="2:9" ht="15.75">
      <c r="B468" s="70"/>
      <c r="C468" s="81"/>
      <c r="D468" s="13" t="s">
        <v>695</v>
      </c>
      <c r="E468" s="9">
        <v>5</v>
      </c>
      <c r="F468" s="117"/>
      <c r="G468" s="51">
        <v>9.2999999999999999E-2</v>
      </c>
      <c r="H468" s="51"/>
      <c r="I468" s="51"/>
    </row>
    <row r="469" spans="2:9" ht="15.75">
      <c r="B469" s="70"/>
      <c r="C469" s="81"/>
      <c r="D469" s="13" t="s">
        <v>696</v>
      </c>
      <c r="E469" s="9">
        <v>5</v>
      </c>
      <c r="F469" s="117"/>
      <c r="G469" s="51">
        <v>0.14799999999999999</v>
      </c>
      <c r="H469" s="51"/>
      <c r="I469" s="51"/>
    </row>
    <row r="470" spans="2:9" ht="15.75">
      <c r="B470" s="65"/>
      <c r="C470" s="75"/>
      <c r="D470" s="13" t="s">
        <v>697</v>
      </c>
      <c r="E470" s="9">
        <v>5</v>
      </c>
      <c r="F470" s="109"/>
      <c r="G470" s="51"/>
      <c r="H470" s="51"/>
      <c r="I470" s="51">
        <v>0.123</v>
      </c>
    </row>
    <row r="471" spans="2:9" ht="15.75">
      <c r="B471" s="9">
        <v>332</v>
      </c>
      <c r="C471" s="12" t="s">
        <v>636</v>
      </c>
      <c r="D471" s="13" t="s">
        <v>674</v>
      </c>
      <c r="E471" s="9">
        <v>5</v>
      </c>
      <c r="F471" s="10">
        <f>G471+H471+I471</f>
        <v>0.19900000000000001</v>
      </c>
      <c r="G471" s="10">
        <v>0.19900000000000001</v>
      </c>
      <c r="H471" s="10"/>
      <c r="I471" s="10"/>
    </row>
    <row r="472" spans="2:9" ht="15.75">
      <c r="B472" s="9"/>
      <c r="C472" s="9" t="s">
        <v>15</v>
      </c>
      <c r="D472" s="13"/>
      <c r="E472" s="9"/>
      <c r="F472" s="10">
        <f>SUM(F455:F471)</f>
        <v>11.673</v>
      </c>
      <c r="G472" s="10">
        <f>SUM(G455:G471)</f>
        <v>5.9339999999999984</v>
      </c>
      <c r="H472" s="10">
        <f t="shared" ref="H472" si="41">SUM(H455:H468)</f>
        <v>0.81499999999999995</v>
      </c>
      <c r="I472" s="10">
        <f>I456+I457+I458+I459+I461+I462+I463+I470</f>
        <v>4.9240000000000004</v>
      </c>
    </row>
    <row r="473" spans="2:9" ht="19.149999999999999" customHeight="1">
      <c r="B473" s="9"/>
      <c r="C473" s="60" t="s">
        <v>560</v>
      </c>
      <c r="D473" s="61"/>
      <c r="E473" s="61"/>
      <c r="F473" s="61"/>
      <c r="G473" s="61"/>
      <c r="H473" s="61"/>
      <c r="I473" s="62"/>
    </row>
    <row r="474" spans="2:9" ht="18.600000000000001" customHeight="1">
      <c r="B474" s="63">
        <v>333</v>
      </c>
      <c r="C474" s="66" t="s">
        <v>555</v>
      </c>
      <c r="D474" s="13" t="s">
        <v>698</v>
      </c>
      <c r="E474" s="9">
        <v>5</v>
      </c>
      <c r="F474" s="69">
        <f>I474+I475+I476+I477</f>
        <v>4.6590000000000007</v>
      </c>
      <c r="G474" s="9"/>
      <c r="H474" s="9"/>
      <c r="I474" s="9">
        <v>0.79800000000000004</v>
      </c>
    </row>
    <row r="475" spans="2:9" ht="18.600000000000001" customHeight="1">
      <c r="B475" s="64"/>
      <c r="C475" s="67"/>
      <c r="D475" s="13" t="s">
        <v>699</v>
      </c>
      <c r="E475" s="9">
        <v>5</v>
      </c>
      <c r="F475" s="70"/>
      <c r="G475" s="9"/>
      <c r="H475" s="9"/>
      <c r="I475" s="9">
        <v>2.1080000000000001</v>
      </c>
    </row>
    <row r="476" spans="2:9" ht="15.75">
      <c r="B476" s="64"/>
      <c r="C476" s="67"/>
      <c r="D476" s="13" t="s">
        <v>700</v>
      </c>
      <c r="E476" s="9">
        <v>5</v>
      </c>
      <c r="F476" s="70"/>
      <c r="G476" s="9"/>
      <c r="H476" s="9"/>
      <c r="I476" s="9">
        <v>0.97799999999999998</v>
      </c>
    </row>
    <row r="477" spans="2:9" ht="21" customHeight="1">
      <c r="B477" s="65"/>
      <c r="C477" s="68"/>
      <c r="D477" s="13" t="s">
        <v>701</v>
      </c>
      <c r="E477" s="9">
        <v>5</v>
      </c>
      <c r="F477" s="65"/>
      <c r="G477" s="10"/>
      <c r="H477" s="10"/>
      <c r="I477" s="10">
        <v>0.77500000000000002</v>
      </c>
    </row>
    <row r="478" spans="2:9" ht="17.45" customHeight="1">
      <c r="B478" s="9">
        <v>334</v>
      </c>
      <c r="C478" s="12" t="s">
        <v>637</v>
      </c>
      <c r="D478" s="13" t="s">
        <v>674</v>
      </c>
      <c r="E478" s="9">
        <v>5</v>
      </c>
      <c r="F478" s="10">
        <f>I478+H478</f>
        <v>0.14000000000000001</v>
      </c>
      <c r="G478" s="10"/>
      <c r="H478" s="10"/>
      <c r="I478" s="10">
        <v>0.14000000000000001</v>
      </c>
    </row>
    <row r="479" spans="2:9" ht="20.45" customHeight="1">
      <c r="B479" s="9"/>
      <c r="C479" s="9" t="s">
        <v>15</v>
      </c>
      <c r="D479" s="13"/>
      <c r="E479" s="9"/>
      <c r="F479" s="10">
        <f>SUM(F474:F478)</f>
        <v>4.7990000000000004</v>
      </c>
      <c r="G479" s="10">
        <f t="shared" ref="G479:H479" si="42">SUM(G477)</f>
        <v>0</v>
      </c>
      <c r="H479" s="10">
        <f t="shared" si="42"/>
        <v>0</v>
      </c>
      <c r="I479" s="10">
        <f>I474+I475+I476+I477+I478</f>
        <v>4.7990000000000004</v>
      </c>
    </row>
    <row r="480" spans="2:9" ht="18.600000000000001" customHeight="1">
      <c r="B480" s="9"/>
      <c r="C480" s="60" t="s">
        <v>561</v>
      </c>
      <c r="D480" s="61"/>
      <c r="E480" s="61"/>
      <c r="F480" s="61"/>
      <c r="G480" s="61"/>
      <c r="H480" s="61"/>
      <c r="I480" s="62"/>
    </row>
    <row r="481" spans="2:9" ht="15.75">
      <c r="B481" s="63">
        <v>335</v>
      </c>
      <c r="C481" s="66" t="s">
        <v>556</v>
      </c>
      <c r="D481" s="13" t="s">
        <v>702</v>
      </c>
      <c r="E481" s="9">
        <v>5</v>
      </c>
      <c r="F481" s="63">
        <f>G481+I482</f>
        <v>0.89800000000000002</v>
      </c>
      <c r="G481" s="9">
        <v>0.623</v>
      </c>
      <c r="H481" s="9"/>
      <c r="I481" s="9"/>
    </row>
    <row r="482" spans="2:9" ht="15.75">
      <c r="B482" s="64"/>
      <c r="C482" s="67"/>
      <c r="D482" s="13" t="s">
        <v>703</v>
      </c>
      <c r="E482" s="9">
        <v>5</v>
      </c>
      <c r="F482" s="76"/>
      <c r="G482" s="9"/>
      <c r="H482" s="9"/>
      <c r="I482" s="9">
        <v>0.27500000000000002</v>
      </c>
    </row>
    <row r="483" spans="2:9" ht="15.75">
      <c r="B483" s="9">
        <v>336</v>
      </c>
      <c r="C483" s="12" t="s">
        <v>557</v>
      </c>
      <c r="D483" s="13" t="s">
        <v>37</v>
      </c>
      <c r="E483" s="9">
        <v>5</v>
      </c>
      <c r="F483" s="10">
        <f t="shared" ref="F483:F570" si="43">G483+H483+I483</f>
        <v>1.95</v>
      </c>
      <c r="G483" s="10">
        <v>1.77</v>
      </c>
      <c r="H483" s="10"/>
      <c r="I483" s="10">
        <v>0.18</v>
      </c>
    </row>
    <row r="484" spans="2:9" ht="15.75">
      <c r="B484" s="9">
        <v>337</v>
      </c>
      <c r="C484" s="12" t="s">
        <v>558</v>
      </c>
      <c r="D484" s="13" t="s">
        <v>562</v>
      </c>
      <c r="E484" s="9">
        <v>5</v>
      </c>
      <c r="F484" s="10">
        <f t="shared" si="43"/>
        <v>1.3</v>
      </c>
      <c r="G484" s="10">
        <v>1.3</v>
      </c>
      <c r="H484" s="10"/>
      <c r="I484" s="10"/>
    </row>
    <row r="485" spans="2:9" ht="15.75">
      <c r="B485" s="9">
        <v>338</v>
      </c>
      <c r="C485" s="12" t="s">
        <v>559</v>
      </c>
      <c r="D485" s="13" t="s">
        <v>61</v>
      </c>
      <c r="E485" s="9">
        <v>5</v>
      </c>
      <c r="F485" s="10">
        <f t="shared" si="43"/>
        <v>0.65500000000000003</v>
      </c>
      <c r="G485" s="10">
        <v>0.65500000000000003</v>
      </c>
      <c r="H485" s="10"/>
      <c r="I485" s="10"/>
    </row>
    <row r="486" spans="2:9" ht="15.75">
      <c r="B486" s="9">
        <v>339</v>
      </c>
      <c r="C486" s="12" t="s">
        <v>563</v>
      </c>
      <c r="D486" s="13" t="s">
        <v>570</v>
      </c>
      <c r="E486" s="9">
        <v>5</v>
      </c>
      <c r="F486" s="10">
        <f t="shared" si="43"/>
        <v>0.28499999999999998</v>
      </c>
      <c r="G486" s="10">
        <v>0.28499999999999998</v>
      </c>
      <c r="H486" s="10"/>
      <c r="I486" s="10"/>
    </row>
    <row r="487" spans="2:9" ht="15.75">
      <c r="B487" s="9">
        <v>340</v>
      </c>
      <c r="C487" s="12" t="s">
        <v>564</v>
      </c>
      <c r="D487" s="13" t="s">
        <v>571</v>
      </c>
      <c r="E487" s="9">
        <v>5</v>
      </c>
      <c r="F487" s="10">
        <f t="shared" si="43"/>
        <v>0.56499999999999995</v>
      </c>
      <c r="G487" s="10">
        <v>0.56499999999999995</v>
      </c>
      <c r="H487" s="10"/>
      <c r="I487" s="10"/>
    </row>
    <row r="488" spans="2:9" ht="15.75">
      <c r="B488" s="9">
        <v>341</v>
      </c>
      <c r="C488" s="12" t="s">
        <v>565</v>
      </c>
      <c r="D488" s="13" t="s">
        <v>757</v>
      </c>
      <c r="E488" s="9">
        <v>5</v>
      </c>
      <c r="F488" s="10">
        <f t="shared" si="43"/>
        <v>4.0350000000000001</v>
      </c>
      <c r="G488" s="10"/>
      <c r="H488" s="10"/>
      <c r="I488" s="10">
        <v>4.0350000000000001</v>
      </c>
    </row>
    <row r="489" spans="2:9" ht="15.75">
      <c r="B489" s="9"/>
      <c r="C489" s="9" t="s">
        <v>15</v>
      </c>
      <c r="D489" s="13"/>
      <c r="E489" s="9"/>
      <c r="F489" s="10">
        <f>SUM(F481:F488)</f>
        <v>9.6880000000000006</v>
      </c>
      <c r="G489" s="10">
        <f>SUM(G481:G488)</f>
        <v>5.1980000000000004</v>
      </c>
      <c r="H489" s="10">
        <f>SUM(H483:H488)</f>
        <v>0</v>
      </c>
      <c r="I489" s="10">
        <f>SUM(I481:I488)</f>
        <v>4.49</v>
      </c>
    </row>
    <row r="490" spans="2:9" ht="15.75">
      <c r="B490" s="9"/>
      <c r="C490" s="60" t="s">
        <v>572</v>
      </c>
      <c r="D490" s="61"/>
      <c r="E490" s="61"/>
      <c r="F490" s="61"/>
      <c r="G490" s="61"/>
      <c r="H490" s="61"/>
      <c r="I490" s="62"/>
    </row>
    <row r="491" spans="2:9" ht="19.149999999999999" customHeight="1">
      <c r="B491" s="63">
        <v>342</v>
      </c>
      <c r="C491" s="66" t="s">
        <v>566</v>
      </c>
      <c r="D491" s="13" t="s">
        <v>704</v>
      </c>
      <c r="E491" s="9">
        <v>5</v>
      </c>
      <c r="F491" s="69">
        <f>I491+I492+I493</f>
        <v>1.9690000000000001</v>
      </c>
      <c r="G491" s="9"/>
      <c r="H491" s="9"/>
      <c r="I491" s="9">
        <v>1.4870000000000001</v>
      </c>
    </row>
    <row r="492" spans="2:9" ht="20.45" customHeight="1">
      <c r="B492" s="64"/>
      <c r="C492" s="67"/>
      <c r="D492" s="13" t="s">
        <v>705</v>
      </c>
      <c r="E492" s="9">
        <v>5</v>
      </c>
      <c r="F492" s="70"/>
      <c r="G492" s="9"/>
      <c r="H492" s="9"/>
      <c r="I492" s="9">
        <v>0.23</v>
      </c>
    </row>
    <row r="493" spans="2:9" ht="19.899999999999999" customHeight="1">
      <c r="B493" s="65"/>
      <c r="C493" s="68"/>
      <c r="D493" s="13" t="s">
        <v>706</v>
      </c>
      <c r="E493" s="9">
        <v>5</v>
      </c>
      <c r="F493" s="65"/>
      <c r="G493" s="10"/>
      <c r="H493" s="10"/>
      <c r="I493" s="10">
        <v>0.252</v>
      </c>
    </row>
    <row r="494" spans="2:9" ht="15.75">
      <c r="B494" s="9"/>
      <c r="C494" s="9" t="s">
        <v>15</v>
      </c>
      <c r="D494" s="13"/>
      <c r="E494" s="9"/>
      <c r="F494" s="10">
        <f>SUM(F491)</f>
        <v>1.9690000000000001</v>
      </c>
      <c r="G494" s="10">
        <f t="shared" ref="G494:H494" si="44">SUM(G493)</f>
        <v>0</v>
      </c>
      <c r="H494" s="10">
        <f t="shared" si="44"/>
        <v>0</v>
      </c>
      <c r="I494" s="10">
        <f>SUM(I491:I493)</f>
        <v>1.9690000000000001</v>
      </c>
    </row>
    <row r="495" spans="2:9" ht="15.75">
      <c r="B495" s="9"/>
      <c r="C495" s="60" t="s">
        <v>14</v>
      </c>
      <c r="D495" s="61"/>
      <c r="E495" s="61"/>
      <c r="F495" s="61"/>
      <c r="G495" s="61"/>
      <c r="H495" s="61"/>
      <c r="I495" s="62"/>
    </row>
    <row r="496" spans="2:9" ht="19.899999999999999" customHeight="1">
      <c r="B496" s="9">
        <v>343</v>
      </c>
      <c r="C496" s="12" t="s">
        <v>567</v>
      </c>
      <c r="D496" s="13" t="s">
        <v>14</v>
      </c>
      <c r="E496" s="9">
        <v>5</v>
      </c>
      <c r="F496" s="10">
        <f t="shared" si="43"/>
        <v>2.69</v>
      </c>
      <c r="G496" s="10"/>
      <c r="H496" s="10"/>
      <c r="I496" s="10">
        <v>2.69</v>
      </c>
    </row>
    <row r="497" spans="2:9" ht="15.75">
      <c r="B497" s="9"/>
      <c r="C497" s="9" t="s">
        <v>15</v>
      </c>
      <c r="D497" s="13"/>
      <c r="E497" s="9"/>
      <c r="F497" s="10">
        <f t="shared" si="43"/>
        <v>2.69</v>
      </c>
      <c r="G497" s="10">
        <f t="shared" ref="G497:H497" si="45">SUM(G496)</f>
        <v>0</v>
      </c>
      <c r="H497" s="10">
        <f t="shared" si="45"/>
        <v>0</v>
      </c>
      <c r="I497" s="10">
        <f>SUM(I496)</f>
        <v>2.69</v>
      </c>
    </row>
    <row r="498" spans="2:9" ht="15.75">
      <c r="B498" s="9"/>
      <c r="C498" s="60" t="s">
        <v>573</v>
      </c>
      <c r="D498" s="61"/>
      <c r="E498" s="61"/>
      <c r="F498" s="61"/>
      <c r="G498" s="61"/>
      <c r="H498" s="61"/>
      <c r="I498" s="62"/>
    </row>
    <row r="499" spans="2:9" ht="15.75">
      <c r="B499" s="9">
        <v>344</v>
      </c>
      <c r="C499" s="12" t="s">
        <v>568</v>
      </c>
      <c r="D499" s="13" t="s">
        <v>756</v>
      </c>
      <c r="E499" s="9">
        <v>5</v>
      </c>
      <c r="F499" s="10">
        <f t="shared" si="43"/>
        <v>3.1080000000000001</v>
      </c>
      <c r="G499" s="10"/>
      <c r="H499" s="10"/>
      <c r="I499" s="10">
        <v>3.1080000000000001</v>
      </c>
    </row>
    <row r="500" spans="2:9" ht="15.75">
      <c r="B500" s="9"/>
      <c r="C500" s="9" t="s">
        <v>15</v>
      </c>
      <c r="D500" s="13"/>
      <c r="E500" s="9"/>
      <c r="F500" s="10">
        <f t="shared" si="43"/>
        <v>3.1080000000000001</v>
      </c>
      <c r="G500" s="10">
        <f t="shared" ref="G500:H500" si="46">SUM(G499)</f>
        <v>0</v>
      </c>
      <c r="H500" s="10">
        <f t="shared" si="46"/>
        <v>0</v>
      </c>
      <c r="I500" s="10">
        <f>SUM(I499)</f>
        <v>3.1080000000000001</v>
      </c>
    </row>
    <row r="501" spans="2:9" ht="15.75">
      <c r="B501" s="9"/>
      <c r="C501" s="60" t="s">
        <v>574</v>
      </c>
      <c r="D501" s="61"/>
      <c r="E501" s="61"/>
      <c r="F501" s="61"/>
      <c r="G501" s="61"/>
      <c r="H501" s="61"/>
      <c r="I501" s="62"/>
    </row>
    <row r="502" spans="2:9" ht="15.75">
      <c r="B502" s="9">
        <v>345</v>
      </c>
      <c r="C502" s="12" t="s">
        <v>569</v>
      </c>
      <c r="D502" s="13" t="s">
        <v>574</v>
      </c>
      <c r="E502" s="9">
        <v>5</v>
      </c>
      <c r="F502" s="10">
        <f t="shared" si="43"/>
        <v>0.42</v>
      </c>
      <c r="G502" s="10"/>
      <c r="H502" s="10"/>
      <c r="I502" s="10">
        <v>0.42</v>
      </c>
    </row>
    <row r="503" spans="2:9" ht="15.75">
      <c r="B503" s="9"/>
      <c r="C503" s="9" t="s">
        <v>15</v>
      </c>
      <c r="D503" s="13"/>
      <c r="E503" s="9"/>
      <c r="F503" s="10">
        <f t="shared" si="43"/>
        <v>0.42</v>
      </c>
      <c r="G503" s="10">
        <f t="shared" ref="G503:H503" si="47">SUM(G502)</f>
        <v>0</v>
      </c>
      <c r="H503" s="10">
        <f t="shared" si="47"/>
        <v>0</v>
      </c>
      <c r="I503" s="10">
        <f>SUM(I502)</f>
        <v>0.42</v>
      </c>
    </row>
    <row r="504" spans="2:9" ht="15.75">
      <c r="B504" s="24"/>
      <c r="C504" s="24" t="s">
        <v>98</v>
      </c>
      <c r="D504" s="25"/>
      <c r="E504" s="24"/>
      <c r="F504" s="26">
        <f>F472+F479+F489+F494+F497+F500+F503</f>
        <v>34.347000000000008</v>
      </c>
      <c r="G504" s="26">
        <f>G472+G489</f>
        <v>11.131999999999998</v>
      </c>
      <c r="H504" s="26">
        <f>H472</f>
        <v>0.81499999999999995</v>
      </c>
      <c r="I504" s="26">
        <f>I503+I500+I497+I494+I489+I479+I472</f>
        <v>22.4</v>
      </c>
    </row>
    <row r="505" spans="2:9" ht="15.75">
      <c r="B505" s="9"/>
      <c r="C505" s="60" t="s">
        <v>707</v>
      </c>
      <c r="D505" s="61"/>
      <c r="E505" s="61"/>
      <c r="F505" s="61"/>
      <c r="G505" s="61"/>
      <c r="H505" s="61"/>
      <c r="I505" s="62"/>
    </row>
    <row r="506" spans="2:9" ht="15.75">
      <c r="B506" s="71" t="s">
        <v>708</v>
      </c>
      <c r="C506" s="72"/>
      <c r="D506" s="72"/>
      <c r="E506" s="72"/>
      <c r="F506" s="72"/>
      <c r="G506" s="72"/>
      <c r="H506" s="72"/>
      <c r="I506" s="73"/>
    </row>
    <row r="507" spans="2:9" ht="15.75">
      <c r="B507" s="63">
        <v>346</v>
      </c>
      <c r="C507" s="66" t="s">
        <v>575</v>
      </c>
      <c r="D507" s="13" t="s">
        <v>692</v>
      </c>
      <c r="E507" s="40">
        <v>5</v>
      </c>
      <c r="F507" s="44">
        <f>G507+H507+I507</f>
        <v>0.628</v>
      </c>
      <c r="G507" s="41"/>
      <c r="H507" s="57">
        <v>0.15</v>
      </c>
      <c r="I507" s="44">
        <v>0.47799999999999998</v>
      </c>
    </row>
    <row r="508" spans="2:9" ht="31.9" customHeight="1">
      <c r="B508" s="65"/>
      <c r="C508" s="74"/>
      <c r="D508" s="13" t="s">
        <v>693</v>
      </c>
      <c r="E508" s="9">
        <v>5</v>
      </c>
      <c r="F508" s="10">
        <f t="shared" si="43"/>
        <v>0.19</v>
      </c>
      <c r="G508" s="10"/>
      <c r="H508" s="10"/>
      <c r="I508" s="10">
        <v>0.19</v>
      </c>
    </row>
    <row r="509" spans="2:9" ht="30" customHeight="1">
      <c r="B509" s="63">
        <v>347</v>
      </c>
      <c r="C509" s="66" t="s">
        <v>576</v>
      </c>
      <c r="D509" s="13" t="s">
        <v>671</v>
      </c>
      <c r="E509" s="9">
        <v>5</v>
      </c>
      <c r="F509" s="10">
        <f>G509+H509+I509</f>
        <v>1.4650000000000001</v>
      </c>
      <c r="G509" s="10">
        <v>1.4650000000000001</v>
      </c>
      <c r="H509" s="10"/>
      <c r="I509" s="10"/>
    </row>
    <row r="510" spans="2:9" ht="32.450000000000003" customHeight="1">
      <c r="B510" s="65"/>
      <c r="C510" s="74"/>
      <c r="D510" s="13" t="s">
        <v>672</v>
      </c>
      <c r="E510" s="9">
        <v>5</v>
      </c>
      <c r="F510" s="10">
        <f t="shared" si="43"/>
        <v>0.26500000000000001</v>
      </c>
      <c r="G510" s="10">
        <v>0.26500000000000001</v>
      </c>
      <c r="H510" s="10"/>
      <c r="I510" s="10"/>
    </row>
    <row r="511" spans="2:9" ht="15.75">
      <c r="B511" s="9">
        <v>348</v>
      </c>
      <c r="C511" s="12" t="s">
        <v>577</v>
      </c>
      <c r="D511" s="13" t="s">
        <v>584</v>
      </c>
      <c r="E511" s="9">
        <v>5</v>
      </c>
      <c r="F511" s="10">
        <f>G511+H511+I511</f>
        <v>0.625</v>
      </c>
      <c r="G511" s="10"/>
      <c r="H511" s="10">
        <v>0.2</v>
      </c>
      <c r="I511" s="10">
        <v>0.42499999999999999</v>
      </c>
    </row>
    <row r="512" spans="2:9" ht="13.15" customHeight="1">
      <c r="B512" s="63">
        <v>349</v>
      </c>
      <c r="C512" s="66" t="s">
        <v>578</v>
      </c>
      <c r="D512" s="13" t="s">
        <v>709</v>
      </c>
      <c r="E512" s="9">
        <v>5</v>
      </c>
      <c r="F512" s="10">
        <f>G512+H512+I512</f>
        <v>0.52500000000000002</v>
      </c>
      <c r="G512" s="10"/>
      <c r="H512" s="10"/>
      <c r="I512" s="10">
        <v>0.52500000000000002</v>
      </c>
    </row>
    <row r="513" spans="2:10" ht="18" customHeight="1">
      <c r="B513" s="65"/>
      <c r="C513" s="75"/>
      <c r="D513" s="13" t="s">
        <v>710</v>
      </c>
      <c r="E513" s="9">
        <v>5</v>
      </c>
      <c r="F513" s="10">
        <f t="shared" si="43"/>
        <v>0.93</v>
      </c>
      <c r="G513" s="10"/>
      <c r="H513" s="10">
        <v>0.93</v>
      </c>
      <c r="I513" s="10"/>
    </row>
    <row r="514" spans="2:10" ht="15.75">
      <c r="B514" s="63">
        <v>350</v>
      </c>
      <c r="C514" s="66" t="s">
        <v>579</v>
      </c>
      <c r="D514" s="13" t="s">
        <v>711</v>
      </c>
      <c r="E514" s="9">
        <v>5</v>
      </c>
      <c r="F514" s="10">
        <f t="shared" si="43"/>
        <v>0.82699999999999996</v>
      </c>
      <c r="G514" s="10"/>
      <c r="H514" s="10">
        <v>0.18</v>
      </c>
      <c r="I514" s="10">
        <v>0.64700000000000002</v>
      </c>
    </row>
    <row r="515" spans="2:10" ht="15.75">
      <c r="B515" s="70"/>
      <c r="C515" s="81"/>
      <c r="D515" s="13" t="s">
        <v>712</v>
      </c>
      <c r="E515" s="9">
        <v>5</v>
      </c>
      <c r="F515" s="10">
        <f t="shared" si="43"/>
        <v>0.622</v>
      </c>
      <c r="G515" s="10"/>
      <c r="H515" s="10"/>
      <c r="I515" s="10">
        <v>0.622</v>
      </c>
    </row>
    <row r="516" spans="2:10" ht="15.75">
      <c r="B516" s="65"/>
      <c r="C516" s="75"/>
      <c r="D516" s="13" t="s">
        <v>713</v>
      </c>
      <c r="E516" s="9">
        <v>5</v>
      </c>
      <c r="F516" s="10">
        <f t="shared" si="43"/>
        <v>0.34799999999999998</v>
      </c>
      <c r="G516" s="10"/>
      <c r="H516" s="10"/>
      <c r="I516" s="10">
        <v>0.34799999999999998</v>
      </c>
    </row>
    <row r="517" spans="2:10" ht="15.75">
      <c r="B517" s="63">
        <v>351</v>
      </c>
      <c r="C517" s="66" t="s">
        <v>580</v>
      </c>
      <c r="D517" s="13" t="s">
        <v>714</v>
      </c>
      <c r="E517" s="9">
        <v>5</v>
      </c>
      <c r="F517" s="10">
        <f t="shared" si="43"/>
        <v>0.81299999999999994</v>
      </c>
      <c r="G517" s="10"/>
      <c r="H517" s="10"/>
      <c r="I517" s="10">
        <v>0.81299999999999994</v>
      </c>
    </row>
    <row r="518" spans="2:10" ht="15.75">
      <c r="B518" s="70"/>
      <c r="C518" s="81"/>
      <c r="D518" s="13" t="s">
        <v>715</v>
      </c>
      <c r="E518" s="9">
        <v>5</v>
      </c>
      <c r="F518" s="10">
        <f t="shared" si="43"/>
        <v>0.124</v>
      </c>
      <c r="G518" s="10"/>
      <c r="H518" s="10"/>
      <c r="I518" s="10">
        <v>0.124</v>
      </c>
    </row>
    <row r="519" spans="2:10" ht="15.75">
      <c r="B519" s="70"/>
      <c r="C519" s="81"/>
      <c r="D519" s="13" t="s">
        <v>716</v>
      </c>
      <c r="E519" s="9">
        <v>5</v>
      </c>
      <c r="F519" s="10">
        <f t="shared" si="43"/>
        <v>0.52</v>
      </c>
      <c r="G519" s="10"/>
      <c r="H519" s="10"/>
      <c r="I519" s="10">
        <v>0.52</v>
      </c>
    </row>
    <row r="520" spans="2:10" ht="15.75">
      <c r="B520" s="65"/>
      <c r="C520" s="75"/>
      <c r="D520" s="13" t="s">
        <v>717</v>
      </c>
      <c r="E520" s="9">
        <v>5</v>
      </c>
      <c r="F520" s="10">
        <f>G520+H520+I520</f>
        <v>0.23</v>
      </c>
      <c r="G520" s="42"/>
      <c r="H520" s="42"/>
      <c r="I520" s="10">
        <v>0.23</v>
      </c>
    </row>
    <row r="521" spans="2:10" ht="15.75">
      <c r="B521" s="63">
        <v>352</v>
      </c>
      <c r="C521" s="66" t="s">
        <v>581</v>
      </c>
      <c r="D521" s="13" t="s">
        <v>702</v>
      </c>
      <c r="E521" s="9">
        <v>5</v>
      </c>
      <c r="F521" s="69">
        <f>G521+G522+H521+H522+I521+I522+I523</f>
        <v>1.96</v>
      </c>
      <c r="G521" s="10">
        <v>1</v>
      </c>
      <c r="H521" s="42"/>
      <c r="I521" s="10">
        <v>0.2</v>
      </c>
    </row>
    <row r="522" spans="2:10" ht="15.75">
      <c r="B522" s="64"/>
      <c r="C522" s="115"/>
      <c r="D522" s="13" t="s">
        <v>703</v>
      </c>
      <c r="E522" s="9">
        <v>5</v>
      </c>
      <c r="F522" s="124"/>
      <c r="G522" s="42"/>
      <c r="H522" s="42"/>
      <c r="I522" s="10">
        <v>0.17</v>
      </c>
    </row>
    <row r="523" spans="2:10" ht="15.75">
      <c r="B523" s="122"/>
      <c r="C523" s="123"/>
      <c r="D523" s="13" t="s">
        <v>762</v>
      </c>
      <c r="E523" s="9">
        <v>5</v>
      </c>
      <c r="F523" s="122"/>
      <c r="G523" s="42"/>
      <c r="H523" s="42"/>
      <c r="I523" s="10">
        <v>0.59</v>
      </c>
      <c r="J523" t="s">
        <v>761</v>
      </c>
    </row>
    <row r="524" spans="2:10" ht="15.75">
      <c r="B524" s="63">
        <v>353</v>
      </c>
      <c r="C524" s="66" t="s">
        <v>582</v>
      </c>
      <c r="D524" s="13" t="s">
        <v>718</v>
      </c>
      <c r="E524" s="9">
        <v>5</v>
      </c>
      <c r="F524" s="10">
        <f t="shared" si="43"/>
        <v>1.6039999999999999</v>
      </c>
      <c r="G524" s="10">
        <v>0.84</v>
      </c>
      <c r="H524" s="10">
        <v>0.3</v>
      </c>
      <c r="I524" s="10">
        <v>0.46400000000000002</v>
      </c>
    </row>
    <row r="525" spans="2:10" ht="15.75">
      <c r="B525" s="65"/>
      <c r="C525" s="75"/>
      <c r="D525" s="13" t="s">
        <v>719</v>
      </c>
      <c r="E525" s="9">
        <v>5</v>
      </c>
      <c r="F525" s="10">
        <f t="shared" si="43"/>
        <v>0.53800000000000003</v>
      </c>
      <c r="G525" s="10"/>
      <c r="H525" s="10"/>
      <c r="I525" s="10">
        <v>0.53800000000000003</v>
      </c>
    </row>
    <row r="526" spans="2:10" ht="15.75">
      <c r="B526" s="63">
        <v>354</v>
      </c>
      <c r="C526" s="66" t="s">
        <v>583</v>
      </c>
      <c r="D526" s="13" t="s">
        <v>720</v>
      </c>
      <c r="E526" s="9">
        <v>5</v>
      </c>
      <c r="F526" s="10">
        <f>G526+H526+I526</f>
        <v>1.401</v>
      </c>
      <c r="G526" s="10">
        <v>1.401</v>
      </c>
      <c r="H526" s="10"/>
      <c r="I526" s="10"/>
    </row>
    <row r="527" spans="2:10" ht="15.75">
      <c r="B527" s="70"/>
      <c r="C527" s="81"/>
      <c r="D527" s="13" t="s">
        <v>721</v>
      </c>
      <c r="E527" s="9">
        <v>5</v>
      </c>
      <c r="F527" s="10">
        <f>G527+H527+I527</f>
        <v>0.36</v>
      </c>
      <c r="G527" s="10"/>
      <c r="H527" s="10"/>
      <c r="I527" s="10">
        <v>0.36</v>
      </c>
    </row>
    <row r="528" spans="2:10" ht="15.75">
      <c r="B528" s="65"/>
      <c r="C528" s="75"/>
      <c r="D528" s="13" t="s">
        <v>722</v>
      </c>
      <c r="E528" s="9">
        <v>5</v>
      </c>
      <c r="F528" s="10">
        <f t="shared" si="43"/>
        <v>0.251</v>
      </c>
      <c r="G528" s="10"/>
      <c r="H528" s="10"/>
      <c r="I528" s="10">
        <v>0.251</v>
      </c>
    </row>
    <row r="529" spans="2:9" ht="15.75">
      <c r="B529" s="63">
        <v>355</v>
      </c>
      <c r="C529" s="66" t="s">
        <v>585</v>
      </c>
      <c r="D529" s="13" t="s">
        <v>723</v>
      </c>
      <c r="E529" s="9">
        <v>5</v>
      </c>
      <c r="F529" s="10">
        <f t="shared" si="43"/>
        <v>0.36099999999999999</v>
      </c>
      <c r="G529" s="10"/>
      <c r="H529" s="10"/>
      <c r="I529" s="10">
        <v>0.36099999999999999</v>
      </c>
    </row>
    <row r="530" spans="2:9" ht="15.75">
      <c r="B530" s="70"/>
      <c r="C530" s="81"/>
      <c r="D530" s="13" t="s">
        <v>724</v>
      </c>
      <c r="E530" s="9">
        <v>5</v>
      </c>
      <c r="F530" s="10">
        <f>G530+I530+H530</f>
        <v>1.996</v>
      </c>
      <c r="G530" s="10">
        <v>1</v>
      </c>
      <c r="H530" s="10">
        <v>0.42</v>
      </c>
      <c r="I530" s="10">
        <v>0.57599999999999996</v>
      </c>
    </row>
    <row r="531" spans="2:9" ht="15.75">
      <c r="B531" s="70"/>
      <c r="C531" s="81"/>
      <c r="D531" s="13" t="s">
        <v>725</v>
      </c>
      <c r="E531" s="9">
        <v>5</v>
      </c>
      <c r="F531" s="10">
        <f>G531+H531+I531</f>
        <v>0.214</v>
      </c>
      <c r="G531" s="10"/>
      <c r="H531" s="10"/>
      <c r="I531" s="10">
        <v>0.214</v>
      </c>
    </row>
    <row r="532" spans="2:9" ht="15.75">
      <c r="B532" s="70"/>
      <c r="C532" s="81"/>
      <c r="D532" s="13" t="s">
        <v>726</v>
      </c>
      <c r="E532" s="9">
        <v>5</v>
      </c>
      <c r="F532" s="10">
        <f>G532+H532+I532</f>
        <v>0.28000000000000003</v>
      </c>
      <c r="G532" s="10"/>
      <c r="H532" s="10"/>
      <c r="I532" s="10">
        <v>0.28000000000000003</v>
      </c>
    </row>
    <row r="533" spans="2:9" ht="15.75">
      <c r="B533" s="70"/>
      <c r="C533" s="81"/>
      <c r="D533" s="13" t="s">
        <v>727</v>
      </c>
      <c r="E533" s="9">
        <v>5</v>
      </c>
      <c r="F533" s="10">
        <f>G533+H533+I533</f>
        <v>0.187</v>
      </c>
      <c r="G533" s="10"/>
      <c r="H533" s="10"/>
      <c r="I533" s="10">
        <v>0.187</v>
      </c>
    </row>
    <row r="534" spans="2:9" ht="15.75">
      <c r="B534" s="70"/>
      <c r="C534" s="81"/>
      <c r="D534" s="13" t="s">
        <v>728</v>
      </c>
      <c r="E534" s="9">
        <v>5</v>
      </c>
      <c r="F534" s="10">
        <f>G534+H534+I534</f>
        <v>0.184</v>
      </c>
      <c r="G534" s="10"/>
      <c r="H534" s="10"/>
      <c r="I534" s="10">
        <v>0.184</v>
      </c>
    </row>
    <row r="535" spans="2:9" ht="15.75">
      <c r="B535" s="65"/>
      <c r="C535" s="75"/>
      <c r="D535" s="13" t="s">
        <v>729</v>
      </c>
      <c r="E535" s="9">
        <v>5</v>
      </c>
      <c r="F535" s="10">
        <f t="shared" si="43"/>
        <v>0.16400000000000001</v>
      </c>
      <c r="G535" s="10"/>
      <c r="H535" s="10"/>
      <c r="I535" s="10">
        <v>0.16400000000000001</v>
      </c>
    </row>
    <row r="536" spans="2:9" ht="15.75">
      <c r="B536" s="63">
        <v>356</v>
      </c>
      <c r="C536" s="66" t="s">
        <v>586</v>
      </c>
      <c r="D536" s="13" t="s">
        <v>732</v>
      </c>
      <c r="E536" s="9">
        <v>5</v>
      </c>
      <c r="F536" s="10">
        <f>I536</f>
        <v>0.59</v>
      </c>
      <c r="G536" s="10"/>
      <c r="H536" s="10"/>
      <c r="I536" s="10">
        <v>0.59</v>
      </c>
    </row>
    <row r="537" spans="2:9" ht="15.75">
      <c r="B537" s="70"/>
      <c r="C537" s="81"/>
      <c r="D537" s="13" t="s">
        <v>733</v>
      </c>
      <c r="E537" s="9">
        <v>5</v>
      </c>
      <c r="F537" s="10">
        <f>G537+H537+I537</f>
        <v>1.0840000000000001</v>
      </c>
      <c r="G537" s="10"/>
      <c r="H537" s="10">
        <v>0.7</v>
      </c>
      <c r="I537" s="10">
        <v>0.38400000000000001</v>
      </c>
    </row>
    <row r="538" spans="2:9" ht="15.75">
      <c r="B538" s="70"/>
      <c r="C538" s="81"/>
      <c r="D538" s="13" t="s">
        <v>734</v>
      </c>
      <c r="E538" s="9">
        <v>5</v>
      </c>
      <c r="F538" s="10">
        <f>I538</f>
        <v>0.38</v>
      </c>
      <c r="G538" s="10"/>
      <c r="H538" s="10"/>
      <c r="I538" s="10">
        <v>0.38</v>
      </c>
    </row>
    <row r="539" spans="2:9" ht="15.75">
      <c r="B539" s="65"/>
      <c r="C539" s="75"/>
      <c r="D539" s="13" t="s">
        <v>735</v>
      </c>
      <c r="E539" s="9">
        <v>5</v>
      </c>
      <c r="F539" s="10">
        <f t="shared" si="43"/>
        <v>0.26</v>
      </c>
      <c r="G539" s="10"/>
      <c r="H539" s="10"/>
      <c r="I539" s="10">
        <v>0.26</v>
      </c>
    </row>
    <row r="540" spans="2:9" ht="15.75">
      <c r="B540" s="63">
        <v>357</v>
      </c>
      <c r="C540" s="66" t="s">
        <v>587</v>
      </c>
      <c r="D540" s="13" t="s">
        <v>736</v>
      </c>
      <c r="E540" s="9">
        <v>5</v>
      </c>
      <c r="F540" s="10">
        <f>I540</f>
        <v>1.1579999999999999</v>
      </c>
      <c r="G540" s="10"/>
      <c r="H540" s="10"/>
      <c r="I540" s="10">
        <v>1.1579999999999999</v>
      </c>
    </row>
    <row r="541" spans="2:9" ht="15.75">
      <c r="B541" s="70"/>
      <c r="C541" s="81"/>
      <c r="D541" s="13" t="s">
        <v>737</v>
      </c>
      <c r="E541" s="9">
        <v>5</v>
      </c>
      <c r="F541" s="10">
        <f>I541</f>
        <v>0.86799999999999999</v>
      </c>
      <c r="G541" s="10"/>
      <c r="H541" s="10"/>
      <c r="I541" s="10">
        <v>0.86799999999999999</v>
      </c>
    </row>
    <row r="542" spans="2:9" ht="15.75">
      <c r="B542" s="65"/>
      <c r="C542" s="75"/>
      <c r="D542" s="13" t="s">
        <v>738</v>
      </c>
      <c r="E542" s="9">
        <v>5</v>
      </c>
      <c r="F542" s="10">
        <f t="shared" si="43"/>
        <v>0.20200000000000001</v>
      </c>
      <c r="G542" s="10"/>
      <c r="H542" s="10"/>
      <c r="I542" s="10">
        <v>0.20200000000000001</v>
      </c>
    </row>
    <row r="543" spans="2:9" ht="15.75">
      <c r="B543" s="63">
        <v>358</v>
      </c>
      <c r="C543" s="66" t="s">
        <v>588</v>
      </c>
      <c r="D543" s="13" t="s">
        <v>739</v>
      </c>
      <c r="E543" s="9">
        <v>5</v>
      </c>
      <c r="F543" s="10">
        <f>G543+I543</f>
        <v>0.60399999999999998</v>
      </c>
      <c r="G543" s="10"/>
      <c r="H543" s="10"/>
      <c r="I543" s="10">
        <v>0.60399999999999998</v>
      </c>
    </row>
    <row r="544" spans="2:9" ht="15.75">
      <c r="B544" s="70"/>
      <c r="C544" s="81"/>
      <c r="D544" s="13" t="s">
        <v>740</v>
      </c>
      <c r="E544" s="9">
        <v>5</v>
      </c>
      <c r="F544" s="10">
        <f>I544</f>
        <v>0.9</v>
      </c>
      <c r="G544" s="10"/>
      <c r="H544" s="10"/>
      <c r="I544" s="10">
        <v>0.9</v>
      </c>
    </row>
    <row r="545" spans="2:9" ht="15.75">
      <c r="B545" s="70"/>
      <c r="C545" s="81"/>
      <c r="D545" s="13" t="s">
        <v>741</v>
      </c>
      <c r="E545" s="9">
        <v>5</v>
      </c>
      <c r="F545" s="10">
        <f>I545+G545+H545</f>
        <v>0.45600000000000002</v>
      </c>
      <c r="G545" s="10"/>
      <c r="H545" s="10"/>
      <c r="I545" s="10">
        <v>0.45600000000000002</v>
      </c>
    </row>
    <row r="546" spans="2:9" ht="15.75">
      <c r="B546" s="65"/>
      <c r="C546" s="75"/>
      <c r="D546" s="13" t="s">
        <v>742</v>
      </c>
      <c r="E546" s="9">
        <v>5</v>
      </c>
      <c r="F546" s="10">
        <f>G546+H546+I546</f>
        <v>0.17599999999999999</v>
      </c>
      <c r="G546" s="10"/>
      <c r="H546" s="10"/>
      <c r="I546" s="10">
        <v>0.17599999999999999</v>
      </c>
    </row>
    <row r="547" spans="2:9" ht="15.75">
      <c r="B547" s="63">
        <v>359</v>
      </c>
      <c r="C547" s="66" t="s">
        <v>589</v>
      </c>
      <c r="D547" s="13" t="s">
        <v>743</v>
      </c>
      <c r="E547" s="9">
        <v>5</v>
      </c>
      <c r="F547" s="10">
        <f>I547+H547</f>
        <v>0.77300000000000002</v>
      </c>
      <c r="G547" s="10"/>
      <c r="H547" s="10">
        <v>0.77300000000000002</v>
      </c>
      <c r="I547" s="10"/>
    </row>
    <row r="548" spans="2:9" ht="15.75">
      <c r="B548" s="70"/>
      <c r="C548" s="81"/>
      <c r="D548" s="13" t="s">
        <v>744</v>
      </c>
      <c r="E548" s="9">
        <v>5</v>
      </c>
      <c r="F548" s="10">
        <f>H548+I548</f>
        <v>0.60799999999999998</v>
      </c>
      <c r="G548" s="10"/>
      <c r="H548" s="10"/>
      <c r="I548" s="10">
        <v>0.60799999999999998</v>
      </c>
    </row>
    <row r="549" spans="2:9" ht="15.75">
      <c r="B549" s="70"/>
      <c r="C549" s="81"/>
      <c r="D549" s="13" t="s">
        <v>745</v>
      </c>
      <c r="E549" s="9">
        <v>5</v>
      </c>
      <c r="F549" s="10">
        <f>G549+H549+I549</f>
        <v>0.21199999999999999</v>
      </c>
      <c r="G549" s="10"/>
      <c r="H549" s="10">
        <v>0.21199999999999999</v>
      </c>
      <c r="I549" s="10"/>
    </row>
    <row r="550" spans="2:9" ht="15.75">
      <c r="B550" s="65"/>
      <c r="C550" s="75"/>
      <c r="D550" s="13" t="s">
        <v>746</v>
      </c>
      <c r="E550" s="9">
        <v>5</v>
      </c>
      <c r="F550" s="10">
        <f t="shared" si="43"/>
        <v>0.24399999999999999</v>
      </c>
      <c r="G550" s="10"/>
      <c r="H550" s="10"/>
      <c r="I550" s="10">
        <v>0.24399999999999999</v>
      </c>
    </row>
    <row r="551" spans="2:9" ht="15.75">
      <c r="B551" s="121">
        <v>360</v>
      </c>
      <c r="C551" s="66" t="s">
        <v>590</v>
      </c>
      <c r="D551" s="13" t="s">
        <v>684</v>
      </c>
      <c r="E551" s="9">
        <v>5</v>
      </c>
      <c r="F551" s="10">
        <f>H551+I551</f>
        <v>0.55600000000000005</v>
      </c>
      <c r="G551" s="10"/>
      <c r="H551" s="10"/>
      <c r="I551" s="10">
        <v>0.55600000000000005</v>
      </c>
    </row>
    <row r="552" spans="2:9" ht="15.75">
      <c r="B552" s="91"/>
      <c r="C552" s="75"/>
      <c r="D552" s="13" t="s">
        <v>685</v>
      </c>
      <c r="E552" s="9">
        <v>5</v>
      </c>
      <c r="F552" s="10">
        <f t="shared" si="43"/>
        <v>0.40200000000000002</v>
      </c>
      <c r="G552" s="10"/>
      <c r="H552" s="10"/>
      <c r="I552" s="10">
        <v>0.40200000000000002</v>
      </c>
    </row>
    <row r="553" spans="2:9" ht="15.75">
      <c r="B553" s="9">
        <v>361</v>
      </c>
      <c r="C553" s="12" t="s">
        <v>591</v>
      </c>
      <c r="D553" s="13" t="s">
        <v>141</v>
      </c>
      <c r="E553" s="9">
        <v>5</v>
      </c>
      <c r="F553" s="10">
        <f t="shared" si="43"/>
        <v>1.5</v>
      </c>
      <c r="G553" s="10"/>
      <c r="H553" s="10"/>
      <c r="I553" s="10">
        <v>1.5</v>
      </c>
    </row>
    <row r="554" spans="2:9" ht="15.75">
      <c r="B554" s="63">
        <v>362</v>
      </c>
      <c r="C554" s="66" t="s">
        <v>639</v>
      </c>
      <c r="D554" s="13" t="s">
        <v>730</v>
      </c>
      <c r="E554" s="9">
        <v>5</v>
      </c>
      <c r="F554" s="10">
        <f>G554+H554+I554</f>
        <v>0.57699999999999996</v>
      </c>
      <c r="G554" s="10">
        <v>0.57699999999999996</v>
      </c>
      <c r="H554" s="10"/>
      <c r="I554" s="10"/>
    </row>
    <row r="555" spans="2:9" ht="15.75">
      <c r="B555" s="65"/>
      <c r="C555" s="75"/>
      <c r="D555" s="13" t="s">
        <v>731</v>
      </c>
      <c r="E555" s="9">
        <v>5</v>
      </c>
      <c r="F555" s="10">
        <f>G555+H555+I555</f>
        <v>0.52800000000000002</v>
      </c>
      <c r="G555" s="10"/>
      <c r="H555" s="10"/>
      <c r="I555" s="10">
        <v>0.52800000000000002</v>
      </c>
    </row>
    <row r="556" spans="2:9" ht="31.5">
      <c r="B556" s="63">
        <v>363</v>
      </c>
      <c r="C556" s="66" t="s">
        <v>638</v>
      </c>
      <c r="D556" s="43" t="s">
        <v>640</v>
      </c>
      <c r="E556" s="44">
        <v>5</v>
      </c>
      <c r="F556" s="10">
        <f>G556+H556+I556</f>
        <v>0.41799999999999998</v>
      </c>
      <c r="G556" s="10"/>
      <c r="H556" s="10"/>
      <c r="I556" s="10">
        <v>0.41799999999999998</v>
      </c>
    </row>
    <row r="557" spans="2:9" ht="2.25" customHeight="1">
      <c r="B557" s="64"/>
      <c r="C557" s="115"/>
      <c r="D557" s="127" t="s">
        <v>765</v>
      </c>
      <c r="E557" s="121">
        <v>5</v>
      </c>
      <c r="F557" s="130">
        <f>G557+H557+I557</f>
        <v>0.503</v>
      </c>
      <c r="G557" s="130"/>
      <c r="H557" s="130">
        <v>0.503</v>
      </c>
      <c r="I557" s="130"/>
    </row>
    <row r="558" spans="2:9" ht="15.75" customHeight="1">
      <c r="B558" s="76"/>
      <c r="C558" s="116"/>
      <c r="D558" s="128"/>
      <c r="E558" s="129"/>
      <c r="F558" s="131"/>
      <c r="G558" s="131"/>
      <c r="H558" s="131"/>
      <c r="I558" s="131"/>
    </row>
    <row r="559" spans="2:9" ht="15.75">
      <c r="B559" s="9"/>
      <c r="C559" s="9" t="s">
        <v>15</v>
      </c>
      <c r="D559" s="13"/>
      <c r="E559" s="9"/>
      <c r="F559" s="10">
        <f>SUM(F507:F558)</f>
        <v>30.610999999999997</v>
      </c>
      <c r="G559" s="10">
        <f>SUM(G507:G558)</f>
        <v>6.548</v>
      </c>
      <c r="H559" s="10">
        <f>SUM(H507:H558)</f>
        <v>4.3680000000000003</v>
      </c>
      <c r="I559" s="10">
        <f>SUM(I507:I558)</f>
        <v>19.694999999999997</v>
      </c>
    </row>
    <row r="560" spans="2:9" ht="15.75">
      <c r="B560" s="9"/>
      <c r="C560" s="60" t="s">
        <v>592</v>
      </c>
      <c r="D560" s="61"/>
      <c r="E560" s="61"/>
      <c r="F560" s="61"/>
      <c r="G560" s="61"/>
      <c r="H560" s="61"/>
      <c r="I560" s="62"/>
    </row>
    <row r="561" spans="2:9" ht="15.75">
      <c r="B561" s="9">
        <v>364</v>
      </c>
      <c r="C561" s="12" t="s">
        <v>593</v>
      </c>
      <c r="D561" s="13" t="s">
        <v>601</v>
      </c>
      <c r="E561" s="9">
        <v>5</v>
      </c>
      <c r="F561" s="10">
        <f t="shared" si="43"/>
        <v>0.57899999999999996</v>
      </c>
      <c r="G561" s="10">
        <v>0.57899999999999996</v>
      </c>
      <c r="H561" s="10"/>
      <c r="I561" s="10"/>
    </row>
    <row r="562" spans="2:9" ht="15.75">
      <c r="B562" s="9">
        <v>365</v>
      </c>
      <c r="C562" s="12" t="s">
        <v>594</v>
      </c>
      <c r="D562" s="13" t="s">
        <v>52</v>
      </c>
      <c r="E562" s="9">
        <v>5</v>
      </c>
      <c r="F562" s="10">
        <f t="shared" si="43"/>
        <v>0.53400000000000003</v>
      </c>
      <c r="G562" s="10">
        <v>0.53400000000000003</v>
      </c>
      <c r="H562" s="10"/>
      <c r="I562" s="10"/>
    </row>
    <row r="563" spans="2:9" ht="15.75">
      <c r="B563" s="9">
        <v>366</v>
      </c>
      <c r="C563" s="12" t="s">
        <v>595</v>
      </c>
      <c r="D563" s="13" t="s">
        <v>87</v>
      </c>
      <c r="E563" s="9">
        <v>5</v>
      </c>
      <c r="F563" s="10">
        <f t="shared" si="43"/>
        <v>0.254</v>
      </c>
      <c r="G563" s="10">
        <v>0.254</v>
      </c>
      <c r="H563" s="10"/>
      <c r="I563" s="10"/>
    </row>
    <row r="564" spans="2:9" ht="15.75">
      <c r="B564" s="9">
        <v>367</v>
      </c>
      <c r="C564" s="12" t="s">
        <v>596</v>
      </c>
      <c r="D564" s="13" t="s">
        <v>205</v>
      </c>
      <c r="E564" s="9">
        <v>5</v>
      </c>
      <c r="F564" s="10">
        <f>G564+H564+I564</f>
        <v>0.51400000000000001</v>
      </c>
      <c r="G564" s="10">
        <v>0.51400000000000001</v>
      </c>
      <c r="H564" s="10"/>
      <c r="I564" s="10"/>
    </row>
    <row r="565" spans="2:9" ht="15.75">
      <c r="B565" s="63">
        <v>368</v>
      </c>
      <c r="C565" s="66" t="s">
        <v>597</v>
      </c>
      <c r="D565" s="13" t="s">
        <v>747</v>
      </c>
      <c r="E565" s="9">
        <v>5</v>
      </c>
      <c r="F565" s="10">
        <f>G565+H565+I565</f>
        <v>1.026</v>
      </c>
      <c r="G565" s="10">
        <v>1.026</v>
      </c>
      <c r="H565" s="10"/>
      <c r="I565" s="10"/>
    </row>
    <row r="566" spans="2:9" ht="15.75">
      <c r="B566" s="65"/>
      <c r="C566" s="75"/>
      <c r="D566" s="13" t="s">
        <v>748</v>
      </c>
      <c r="E566" s="9">
        <v>5</v>
      </c>
      <c r="F566" s="10">
        <f t="shared" si="43"/>
        <v>0.38700000000000001</v>
      </c>
      <c r="G566" s="10">
        <v>0.38700000000000001</v>
      </c>
      <c r="H566" s="10"/>
      <c r="I566" s="10"/>
    </row>
    <row r="567" spans="2:9" ht="15.75">
      <c r="B567" s="9">
        <v>369</v>
      </c>
      <c r="C567" s="12" t="s">
        <v>598</v>
      </c>
      <c r="D567" s="13" t="s">
        <v>602</v>
      </c>
      <c r="E567" s="9">
        <v>5</v>
      </c>
      <c r="F567" s="10">
        <f t="shared" si="43"/>
        <v>0.82600000000000007</v>
      </c>
      <c r="G567" s="10">
        <v>0.52600000000000002</v>
      </c>
      <c r="H567" s="10"/>
      <c r="I567" s="10">
        <v>0.3</v>
      </c>
    </row>
    <row r="568" spans="2:9" ht="15.75">
      <c r="B568" s="9">
        <v>370</v>
      </c>
      <c r="C568" s="12" t="s">
        <v>599</v>
      </c>
      <c r="D568" s="13" t="s">
        <v>69</v>
      </c>
      <c r="E568" s="9">
        <v>5</v>
      </c>
      <c r="F568" s="10">
        <f t="shared" si="43"/>
        <v>0.35399999999999998</v>
      </c>
      <c r="G568" s="10">
        <v>0.35399999999999998</v>
      </c>
      <c r="H568" s="10"/>
      <c r="I568" s="10"/>
    </row>
    <row r="569" spans="2:9" ht="15.75">
      <c r="B569" s="9">
        <v>371</v>
      </c>
      <c r="C569" s="12" t="s">
        <v>600</v>
      </c>
      <c r="D569" s="13" t="s">
        <v>603</v>
      </c>
      <c r="E569" s="9">
        <v>5</v>
      </c>
      <c r="F569" s="10">
        <f t="shared" si="43"/>
        <v>0.74</v>
      </c>
      <c r="G569" s="10">
        <v>0.74</v>
      </c>
      <c r="H569" s="10"/>
      <c r="I569" s="10"/>
    </row>
    <row r="570" spans="2:9" ht="15.75">
      <c r="B570" s="9">
        <v>372</v>
      </c>
      <c r="C570" s="12" t="s">
        <v>604</v>
      </c>
      <c r="D570" s="13" t="s">
        <v>37</v>
      </c>
      <c r="E570" s="9">
        <v>5</v>
      </c>
      <c r="F570" s="10">
        <f t="shared" si="43"/>
        <v>0.23</v>
      </c>
      <c r="G570" s="10">
        <v>0.23</v>
      </c>
      <c r="H570" s="10"/>
      <c r="I570" s="10"/>
    </row>
    <row r="571" spans="2:9" ht="14.45" customHeight="1">
      <c r="B571" s="13"/>
      <c r="C571" s="9" t="s">
        <v>15</v>
      </c>
      <c r="D571" s="13"/>
      <c r="E571" s="13"/>
      <c r="F571" s="10">
        <f>SUM(F561:F570)</f>
        <v>5.4440000000000008</v>
      </c>
      <c r="G571" s="10">
        <f>SUM(G561:G570)</f>
        <v>5.144000000000001</v>
      </c>
      <c r="H571" s="10">
        <f>SUM(H561:H570)</f>
        <v>0</v>
      </c>
      <c r="I571" s="10">
        <f>SUM(I561:I570)</f>
        <v>0.3</v>
      </c>
    </row>
    <row r="572" spans="2:9">
      <c r="B572" s="118" t="s">
        <v>641</v>
      </c>
      <c r="C572" s="119"/>
      <c r="D572" s="119"/>
      <c r="E572" s="119"/>
      <c r="F572" s="119"/>
      <c r="G572" s="119"/>
      <c r="H572" s="119"/>
      <c r="I572" s="120"/>
    </row>
    <row r="573" spans="2:9" ht="17.45" customHeight="1">
      <c r="B573" s="63">
        <v>373</v>
      </c>
      <c r="C573" s="66" t="s">
        <v>642</v>
      </c>
      <c r="D573" s="13" t="s">
        <v>643</v>
      </c>
      <c r="E573" s="9">
        <v>5</v>
      </c>
      <c r="F573" s="10">
        <f t="shared" ref="F573:F579" si="48">G573+H573+I573</f>
        <v>0.18099999999999999</v>
      </c>
      <c r="G573" s="10"/>
      <c r="H573" s="10"/>
      <c r="I573" s="10">
        <v>0.18099999999999999</v>
      </c>
    </row>
    <row r="574" spans="2:9" ht="25.15" customHeight="1">
      <c r="B574" s="64"/>
      <c r="C574" s="115"/>
      <c r="D574" s="13" t="s">
        <v>644</v>
      </c>
      <c r="E574" s="9">
        <v>5</v>
      </c>
      <c r="F574" s="10">
        <f t="shared" si="48"/>
        <v>0.187</v>
      </c>
      <c r="G574" s="10"/>
      <c r="H574" s="10"/>
      <c r="I574" s="10">
        <v>0.187</v>
      </c>
    </row>
    <row r="575" spans="2:9" ht="18.600000000000001" customHeight="1">
      <c r="B575" s="64"/>
      <c r="C575" s="115"/>
      <c r="D575" s="13" t="s">
        <v>645</v>
      </c>
      <c r="E575" s="9">
        <v>5</v>
      </c>
      <c r="F575" s="10">
        <f t="shared" si="48"/>
        <v>0.19</v>
      </c>
      <c r="G575" s="10"/>
      <c r="H575" s="10"/>
      <c r="I575" s="10">
        <v>0.19</v>
      </c>
    </row>
    <row r="576" spans="2:9" ht="19.899999999999999" customHeight="1">
      <c r="B576" s="64"/>
      <c r="C576" s="115"/>
      <c r="D576" s="13" t="s">
        <v>646</v>
      </c>
      <c r="E576" s="9">
        <v>5</v>
      </c>
      <c r="F576" s="10">
        <f t="shared" si="48"/>
        <v>0.28999999999999998</v>
      </c>
      <c r="G576" s="10"/>
      <c r="H576" s="10"/>
      <c r="I576" s="10">
        <v>0.28999999999999998</v>
      </c>
    </row>
    <row r="577" spans="2:9" ht="19.149999999999999" customHeight="1">
      <c r="B577" s="76"/>
      <c r="C577" s="116"/>
      <c r="D577" s="13" t="s">
        <v>647</v>
      </c>
      <c r="E577" s="9">
        <v>5</v>
      </c>
      <c r="F577" s="10">
        <f t="shared" si="48"/>
        <v>0.31</v>
      </c>
      <c r="G577" s="10"/>
      <c r="H577" s="10"/>
      <c r="I577" s="10">
        <v>0.31</v>
      </c>
    </row>
    <row r="578" spans="2:9" ht="20.45" customHeight="1">
      <c r="B578" s="63">
        <v>374</v>
      </c>
      <c r="C578" s="66" t="s">
        <v>648</v>
      </c>
      <c r="D578" s="13" t="s">
        <v>649</v>
      </c>
      <c r="E578" s="9">
        <v>5</v>
      </c>
      <c r="F578" s="10">
        <f t="shared" si="48"/>
        <v>0.56000000000000005</v>
      </c>
      <c r="G578" s="10"/>
      <c r="H578" s="10"/>
      <c r="I578" s="10">
        <v>0.56000000000000005</v>
      </c>
    </row>
    <row r="579" spans="2:9" ht="19.149999999999999" customHeight="1">
      <c r="B579" s="80"/>
      <c r="C579" s="81"/>
      <c r="D579" s="13" t="s">
        <v>650</v>
      </c>
      <c r="E579" s="9">
        <v>5</v>
      </c>
      <c r="F579" s="10">
        <f t="shared" si="48"/>
        <v>0.12</v>
      </c>
      <c r="G579" s="10"/>
      <c r="H579" s="10"/>
      <c r="I579" s="10">
        <v>0.12</v>
      </c>
    </row>
    <row r="580" spans="2:9" ht="19.149999999999999" customHeight="1">
      <c r="B580" s="80"/>
      <c r="C580" s="81"/>
      <c r="D580" s="13" t="s">
        <v>651</v>
      </c>
      <c r="E580" s="9">
        <v>5</v>
      </c>
      <c r="F580" s="10">
        <f>G580+I580</f>
        <v>1.08</v>
      </c>
      <c r="G580" s="10"/>
      <c r="H580" s="10"/>
      <c r="I580" s="10">
        <v>1.08</v>
      </c>
    </row>
    <row r="581" spans="2:9" ht="18" customHeight="1">
      <c r="B581" s="74"/>
      <c r="C581" s="75"/>
      <c r="D581" s="13" t="s">
        <v>652</v>
      </c>
      <c r="E581" s="9">
        <v>5</v>
      </c>
      <c r="F581" s="10">
        <f>G581+H581+I581</f>
        <v>0.59699999999999998</v>
      </c>
      <c r="G581" s="10"/>
      <c r="H581" s="10"/>
      <c r="I581" s="10">
        <v>0.59699999999999998</v>
      </c>
    </row>
    <row r="582" spans="2:9" ht="15.75">
      <c r="B582" s="13"/>
      <c r="C582" s="9" t="s">
        <v>15</v>
      </c>
      <c r="D582" s="13"/>
      <c r="E582" s="13"/>
      <c r="F582" s="10">
        <f>SUM(F573:F581)</f>
        <v>3.5150000000000001</v>
      </c>
      <c r="G582" s="10">
        <f>SUM(G573:G581)</f>
        <v>0</v>
      </c>
      <c r="H582" s="10">
        <v>0</v>
      </c>
      <c r="I582" s="10">
        <f>SUM(I573:I581)</f>
        <v>3.5150000000000001</v>
      </c>
    </row>
    <row r="583" spans="2:9" ht="15.75">
      <c r="B583" s="13"/>
      <c r="C583" s="24" t="s">
        <v>98</v>
      </c>
      <c r="D583" s="25"/>
      <c r="E583" s="25"/>
      <c r="F583" s="23">
        <f>F559+F571+F582</f>
        <v>39.57</v>
      </c>
      <c r="G583" s="23">
        <f>G559+G571+G582</f>
        <v>11.692</v>
      </c>
      <c r="H583" s="23">
        <f>H559+H571</f>
        <v>4.3680000000000003</v>
      </c>
      <c r="I583" s="23">
        <f>I559+I571+I582</f>
        <v>23.509999999999998</v>
      </c>
    </row>
    <row r="584" spans="2:9" ht="15.75">
      <c r="B584" s="13"/>
      <c r="C584" s="25" t="s">
        <v>605</v>
      </c>
      <c r="D584" s="25"/>
      <c r="E584" s="25"/>
      <c r="F584" s="26">
        <f>F18+F69+F86+F128+F170+F199+F225+F255+F296+F326+F375+F415+F452+F504+F583</f>
        <v>456.66399999999993</v>
      </c>
      <c r="G584" s="26">
        <f>G18+G69+G86+G128+G170+G199+G225+G255+G296+G326+G375+G415+G452+G504+G583</f>
        <v>146.39099999999999</v>
      </c>
      <c r="H584" s="26">
        <f>H18+H69+H86+H128+H170+H199+H225+H255+H296+H326+H375+H415+H452+H504+H583</f>
        <v>76.656999999999982</v>
      </c>
      <c r="I584" s="26">
        <f>I18+I69+I86+I128+I170+I199+I225+I255+I296+I326+I375+I415+I452+I504+I583</f>
        <v>233.61600000000001</v>
      </c>
    </row>
    <row r="588" spans="2:9" ht="16.5">
      <c r="B588" s="58" t="s">
        <v>653</v>
      </c>
      <c r="C588" s="58"/>
      <c r="D588" s="58"/>
      <c r="G588" s="59"/>
      <c r="H588" s="59"/>
      <c r="I588" s="59"/>
    </row>
    <row r="589" spans="2:9" ht="16.5">
      <c r="B589" s="2" t="s">
        <v>654</v>
      </c>
      <c r="C589" s="2"/>
    </row>
    <row r="590" spans="2:9" ht="16.5">
      <c r="B590" s="2" t="s">
        <v>655</v>
      </c>
      <c r="C590" s="2"/>
      <c r="G590" s="2" t="s">
        <v>619</v>
      </c>
    </row>
  </sheetData>
  <mergeCells count="174">
    <mergeCell ref="B6:I6"/>
    <mergeCell ref="D557:D558"/>
    <mergeCell ref="E557:E558"/>
    <mergeCell ref="F557:F558"/>
    <mergeCell ref="G557:G558"/>
    <mergeCell ref="H557:H558"/>
    <mergeCell ref="I557:I558"/>
    <mergeCell ref="B20:I20"/>
    <mergeCell ref="B556:B558"/>
    <mergeCell ref="C556:C558"/>
    <mergeCell ref="C172:I172"/>
    <mergeCell ref="C193:I193"/>
    <mergeCell ref="C146:C149"/>
    <mergeCell ref="F146:F149"/>
    <mergeCell ref="E166:E168"/>
    <mergeCell ref="C298:I298"/>
    <mergeCell ref="C269:I269"/>
    <mergeCell ref="C201:I201"/>
    <mergeCell ref="C226:I226"/>
    <mergeCell ref="C227:I227"/>
    <mergeCell ref="B197:I197"/>
    <mergeCell ref="C277:I277"/>
    <mergeCell ref="C287:I287"/>
    <mergeCell ref="C171:I171"/>
    <mergeCell ref="B146:B149"/>
    <mergeCell ref="B536:B539"/>
    <mergeCell ref="C536:C539"/>
    <mergeCell ref="B529:B535"/>
    <mergeCell ref="C529:C535"/>
    <mergeCell ref="B524:B525"/>
    <mergeCell ref="C253:I253"/>
    <mergeCell ref="B240:B241"/>
    <mergeCell ref="C240:C241"/>
    <mergeCell ref="E240:E241"/>
    <mergeCell ref="F240:F241"/>
    <mergeCell ref="C256:I256"/>
    <mergeCell ref="C257:I257"/>
    <mergeCell ref="C438:I438"/>
    <mergeCell ref="C446:I446"/>
    <mergeCell ref="C449:I449"/>
    <mergeCell ref="C453:I453"/>
    <mergeCell ref="C454:I454"/>
    <mergeCell ref="C456:C458"/>
    <mergeCell ref="F456:F458"/>
    <mergeCell ref="C411:I411"/>
    <mergeCell ref="C389:I389"/>
    <mergeCell ref="C395:I395"/>
    <mergeCell ref="B572:I572"/>
    <mergeCell ref="C294:I294"/>
    <mergeCell ref="C297:I297"/>
    <mergeCell ref="C376:I376"/>
    <mergeCell ref="C377:I377"/>
    <mergeCell ref="C321:I321"/>
    <mergeCell ref="C327:I327"/>
    <mergeCell ref="C328:I328"/>
    <mergeCell ref="C371:I371"/>
    <mergeCell ref="C540:C542"/>
    <mergeCell ref="B543:B546"/>
    <mergeCell ref="C543:C546"/>
    <mergeCell ref="B547:B550"/>
    <mergeCell ref="C547:C550"/>
    <mergeCell ref="B551:B552"/>
    <mergeCell ref="C551:C552"/>
    <mergeCell ref="B521:B523"/>
    <mergeCell ref="C521:C523"/>
    <mergeCell ref="F521:F523"/>
    <mergeCell ref="C373:I373"/>
    <mergeCell ref="C473:I473"/>
    <mergeCell ref="C416:I416"/>
    <mergeCell ref="C417:I417"/>
    <mergeCell ref="C435:I435"/>
    <mergeCell ref="B573:B577"/>
    <mergeCell ref="C573:C577"/>
    <mergeCell ref="B565:B566"/>
    <mergeCell ref="C565:C566"/>
    <mergeCell ref="C401:I401"/>
    <mergeCell ref="C407:I407"/>
    <mergeCell ref="C409:I409"/>
    <mergeCell ref="B456:B458"/>
    <mergeCell ref="B465:B470"/>
    <mergeCell ref="F465:F470"/>
    <mergeCell ref="B459:B463"/>
    <mergeCell ref="C459:C463"/>
    <mergeCell ref="F459:F463"/>
    <mergeCell ref="B474:B477"/>
    <mergeCell ref="C474:C477"/>
    <mergeCell ref="F474:F477"/>
    <mergeCell ref="C465:C470"/>
    <mergeCell ref="B514:B516"/>
    <mergeCell ref="C514:C516"/>
    <mergeCell ref="B517:B520"/>
    <mergeCell ref="C517:C520"/>
    <mergeCell ref="B540:B542"/>
    <mergeCell ref="C524:C525"/>
    <mergeCell ref="B526:B528"/>
    <mergeCell ref="B7:I7"/>
    <mergeCell ref="B8:I8"/>
    <mergeCell ref="C14:I14"/>
    <mergeCell ref="C19:I19"/>
    <mergeCell ref="G11:I11"/>
    <mergeCell ref="F10:I10"/>
    <mergeCell ref="F11:F12"/>
    <mergeCell ref="E10:E12"/>
    <mergeCell ref="D10:D12"/>
    <mergeCell ref="C10:C12"/>
    <mergeCell ref="B10:B12"/>
    <mergeCell ref="B578:B581"/>
    <mergeCell ref="C578:C581"/>
    <mergeCell ref="C195:I195"/>
    <mergeCell ref="C200:I200"/>
    <mergeCell ref="C131:C134"/>
    <mergeCell ref="B131:B134"/>
    <mergeCell ref="F131:F134"/>
    <mergeCell ref="C135:C136"/>
    <mergeCell ref="B135:B136"/>
    <mergeCell ref="F135:F136"/>
    <mergeCell ref="B140:B141"/>
    <mergeCell ref="C140:C141"/>
    <mergeCell ref="F140:F141"/>
    <mergeCell ref="B166:B168"/>
    <mergeCell ref="C166:C168"/>
    <mergeCell ref="F166:F168"/>
    <mergeCell ref="C151:C152"/>
    <mergeCell ref="F151:F152"/>
    <mergeCell ref="C155:C156"/>
    <mergeCell ref="F155:F156"/>
    <mergeCell ref="B151:B152"/>
    <mergeCell ref="B155:B156"/>
    <mergeCell ref="B234:B235"/>
    <mergeCell ref="C234:C235"/>
    <mergeCell ref="C554:C555"/>
    <mergeCell ref="C36:I36"/>
    <mergeCell ref="C41:I41"/>
    <mergeCell ref="C52:I52"/>
    <mergeCell ref="C56:I56"/>
    <mergeCell ref="C62:I62"/>
    <mergeCell ref="C145:I145"/>
    <mergeCell ref="C150:I150"/>
    <mergeCell ref="C153:I153"/>
    <mergeCell ref="C84:I84"/>
    <mergeCell ref="C87:I87"/>
    <mergeCell ref="C88:I88"/>
    <mergeCell ref="C124:I124"/>
    <mergeCell ref="C130:I130"/>
    <mergeCell ref="C129:I129"/>
    <mergeCell ref="C70:I70"/>
    <mergeCell ref="C71:I71"/>
    <mergeCell ref="E234:E235"/>
    <mergeCell ref="F234:F235"/>
    <mergeCell ref="C247:I247"/>
    <mergeCell ref="C526:C528"/>
    <mergeCell ref="B588:D588"/>
    <mergeCell ref="G588:I588"/>
    <mergeCell ref="C480:I480"/>
    <mergeCell ref="C505:I505"/>
    <mergeCell ref="C490:I490"/>
    <mergeCell ref="C495:I495"/>
    <mergeCell ref="C498:I498"/>
    <mergeCell ref="C501:I501"/>
    <mergeCell ref="C560:I560"/>
    <mergeCell ref="B491:B493"/>
    <mergeCell ref="C491:C493"/>
    <mergeCell ref="F491:F493"/>
    <mergeCell ref="B506:I506"/>
    <mergeCell ref="B507:B508"/>
    <mergeCell ref="C507:C508"/>
    <mergeCell ref="B509:B510"/>
    <mergeCell ref="C509:C510"/>
    <mergeCell ref="B512:B513"/>
    <mergeCell ref="C512:C513"/>
    <mergeCell ref="B481:B482"/>
    <mergeCell ref="C481:C482"/>
    <mergeCell ref="F481:F482"/>
    <mergeCell ref="B554:B555"/>
  </mergeCells>
  <pageMargins left="0.59055118110236227" right="0" top="0.59055118110236227" bottom="0" header="0.31496062992125984" footer="0.31496062992125984"/>
  <pageSetup paperSize="9" orientation="landscape" horizontalDpi="180" verticalDpi="180" r:id="rId1"/>
  <rowBreaks count="10" manualBreakCount="10">
    <brk id="98" max="8" man="1"/>
    <brk id="130" max="8" man="1"/>
    <brk id="158" max="8" man="1"/>
    <brk id="222" max="8" man="1"/>
    <brk id="255" max="8" man="1"/>
    <brk id="391" max="8" man="1"/>
    <brk id="458" max="8" man="1"/>
    <brk id="489" max="8" man="1"/>
    <brk id="553" max="8" man="1"/>
    <brk id="58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Лист2</vt:lpstr>
      <vt:lpstr>Лист3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2022-02-16T14:44:05Z</dcterms:modified>
</cp:coreProperties>
</file>