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-15" windowWidth="14790" windowHeight="12795"/>
  </bookViews>
  <sheets>
    <sheet name="приложение" sheetId="1" r:id="rId1"/>
    <sheet name="Лист2" sheetId="2" r:id="rId2"/>
    <sheet name="Лист3" sheetId="3" r:id="rId3"/>
  </sheets>
  <definedNames>
    <definedName name="_xlnm.Print_Area" localSheetId="0">приложение!$A$1:$I$807</definedName>
  </definedNames>
  <calcPr calcId="124519"/>
</workbook>
</file>

<file path=xl/calcChain.xml><?xml version="1.0" encoding="utf-8"?>
<calcChain xmlns="http://schemas.openxmlformats.org/spreadsheetml/2006/main">
  <c r="F670" i="1"/>
  <c r="I666"/>
  <c r="F664"/>
  <c r="F659"/>
  <c r="F656"/>
  <c r="F652"/>
  <c r="I649"/>
  <c r="F646"/>
  <c r="G644"/>
  <c r="F642"/>
  <c r="F638"/>
  <c r="F635"/>
  <c r="F633"/>
  <c r="F630"/>
  <c r="F626"/>
  <c r="F622"/>
  <c r="F613"/>
  <c r="I610" l="1"/>
  <c r="I605"/>
  <c r="I600"/>
  <c r="F605"/>
  <c r="F600"/>
  <c r="F602"/>
  <c r="F597"/>
  <c r="F592"/>
  <c r="F586"/>
  <c r="F582"/>
  <c r="I578"/>
  <c r="H578"/>
  <c r="G578"/>
  <c r="F571"/>
  <c r="I569"/>
  <c r="H569"/>
  <c r="G569"/>
  <c r="F566"/>
  <c r="F564"/>
  <c r="F558"/>
  <c r="F556"/>
  <c r="F554"/>
  <c r="I302" l="1"/>
  <c r="H302"/>
  <c r="G302"/>
  <c r="I299"/>
  <c r="H299"/>
  <c r="G299"/>
  <c r="I292"/>
  <c r="H292"/>
  <c r="G292"/>
  <c r="F292"/>
  <c r="I471" l="1"/>
  <c r="F474"/>
  <c r="I383"/>
  <c r="F380"/>
  <c r="F371"/>
  <c r="F344"/>
  <c r="F341" l="1"/>
  <c r="F294"/>
  <c r="F299" s="1"/>
  <c r="F290"/>
  <c r="F286"/>
  <c r="F271"/>
  <c r="F130" l="1"/>
  <c r="H471" l="1"/>
  <c r="G471"/>
  <c r="F469"/>
  <c r="F466"/>
  <c r="F464"/>
  <c r="F462"/>
  <c r="F460"/>
  <c r="F453"/>
  <c r="F450"/>
  <c r="F440"/>
  <c r="F437"/>
  <c r="F503"/>
  <c r="F540"/>
  <c r="F532"/>
  <c r="F530"/>
  <c r="F527"/>
  <c r="F521"/>
  <c r="F515"/>
  <c r="F512"/>
  <c r="F510"/>
  <c r="F497"/>
  <c r="F495"/>
  <c r="F493"/>
  <c r="F489"/>
  <c r="F324" l="1"/>
  <c r="F320"/>
  <c r="F317"/>
  <c r="F314"/>
  <c r="F309"/>
  <c r="F307"/>
  <c r="F431"/>
  <c r="F427"/>
  <c r="F424"/>
  <c r="F415"/>
  <c r="F405"/>
  <c r="I400"/>
  <c r="G400"/>
  <c r="F396"/>
  <c r="F386"/>
  <c r="I98"/>
  <c r="H98"/>
  <c r="G98"/>
  <c r="I71"/>
  <c r="H71"/>
  <c r="G71"/>
  <c r="I53"/>
  <c r="H53"/>
  <c r="G53"/>
  <c r="I43"/>
  <c r="H43"/>
  <c r="G43"/>
  <c r="F95"/>
  <c r="F93"/>
  <c r="F91"/>
  <c r="F89"/>
  <c r="F87"/>
  <c r="F81"/>
  <c r="F74"/>
  <c r="F67"/>
  <c r="F63"/>
  <c r="F61"/>
  <c r="F59"/>
  <c r="F55"/>
  <c r="F49"/>
  <c r="F45"/>
  <c r="F39"/>
  <c r="F37"/>
  <c r="F35"/>
  <c r="F33"/>
  <c r="F31"/>
  <c r="F21"/>
  <c r="F334"/>
  <c r="F240"/>
  <c r="F237"/>
  <c r="I215"/>
  <c r="H215"/>
  <c r="G215"/>
  <c r="F211"/>
  <c r="F181"/>
  <c r="F171"/>
  <c r="F151"/>
  <c r="F148"/>
  <c r="F144"/>
  <c r="F126"/>
  <c r="F111"/>
  <c r="F102"/>
  <c r="F183"/>
  <c r="F195" l="1"/>
  <c r="F192"/>
  <c r="F167"/>
  <c r="F162"/>
  <c r="F153"/>
  <c r="F740"/>
  <c r="H713" l="1"/>
  <c r="G713"/>
  <c r="H698"/>
  <c r="G698"/>
  <c r="F693"/>
  <c r="F682"/>
  <c r="F677"/>
  <c r="F674"/>
  <c r="F524" l="1"/>
  <c r="F485"/>
  <c r="F483"/>
  <c r="F481"/>
  <c r="F394"/>
  <c r="F369"/>
  <c r="F361"/>
  <c r="F359"/>
  <c r="F357"/>
  <c r="F353"/>
  <c r="F347"/>
  <c r="F305"/>
  <c r="F274" l="1"/>
  <c r="F260"/>
  <c r="F252"/>
  <c r="F248"/>
  <c r="F231"/>
  <c r="F230"/>
  <c r="F229"/>
  <c r="F226"/>
  <c r="F222"/>
  <c r="F206"/>
  <c r="F200"/>
  <c r="F196"/>
  <c r="F188"/>
  <c r="F178" l="1"/>
  <c r="F174"/>
  <c r="F172"/>
  <c r="F165"/>
  <c r="F140"/>
  <c r="F119" l="1"/>
  <c r="F116"/>
  <c r="F108"/>
  <c r="H801"/>
  <c r="F797"/>
  <c r="F792"/>
  <c r="F784"/>
  <c r="F773"/>
  <c r="F770"/>
  <c r="F766"/>
  <c r="F762"/>
  <c r="F759"/>
  <c r="F755"/>
  <c r="F748"/>
  <c r="F745"/>
  <c r="F743"/>
  <c r="F736"/>
  <c r="F733"/>
  <c r="F731"/>
  <c r="F728"/>
  <c r="F726"/>
  <c r="F710" l="1"/>
  <c r="F700"/>
  <c r="I691"/>
  <c r="F684"/>
  <c r="I588" l="1"/>
  <c r="I409" l="1"/>
  <c r="H409"/>
  <c r="I335"/>
  <c r="H335"/>
  <c r="G335"/>
  <c r="F243"/>
  <c r="F244"/>
  <c r="G245"/>
  <c r="H241"/>
  <c r="G241"/>
  <c r="I218"/>
  <c r="H218"/>
  <c r="G77"/>
  <c r="I245"/>
  <c r="H245"/>
  <c r="I241"/>
  <c r="F241"/>
  <c r="F245" l="1"/>
  <c r="H691" l="1"/>
  <c r="H708"/>
  <c r="I698"/>
  <c r="I546"/>
  <c r="G546"/>
  <c r="H400"/>
  <c r="G262"/>
  <c r="H235"/>
  <c r="G218"/>
  <c r="F776"/>
  <c r="F545" l="1"/>
  <c r="F447"/>
  <c r="F446"/>
  <c r="F392"/>
  <c r="F352"/>
  <c r="F351"/>
  <c r="F278"/>
  <c r="F277"/>
  <c r="F259"/>
  <c r="F258"/>
  <c r="F257"/>
  <c r="F234"/>
  <c r="F233"/>
  <c r="F217"/>
  <c r="F218" s="1"/>
  <c r="F730" l="1"/>
  <c r="F180"/>
  <c r="G18"/>
  <c r="H18"/>
  <c r="F502" l="1"/>
  <c r="I801" l="1"/>
  <c r="G801"/>
  <c r="I790"/>
  <c r="H790"/>
  <c r="G790"/>
  <c r="I778"/>
  <c r="H778"/>
  <c r="G778"/>
  <c r="G802" s="1"/>
  <c r="G691"/>
  <c r="I708"/>
  <c r="I713"/>
  <c r="G708"/>
  <c r="F713"/>
  <c r="I262"/>
  <c r="H262"/>
  <c r="H263" s="1"/>
  <c r="I235"/>
  <c r="I263" s="1"/>
  <c r="G235"/>
  <c r="G263" s="1"/>
  <c r="F775"/>
  <c r="F786"/>
  <c r="F783"/>
  <c r="I802" l="1"/>
  <c r="H802"/>
  <c r="F801"/>
  <c r="F697"/>
  <c r="F698" s="1"/>
  <c r="F690"/>
  <c r="F544"/>
  <c r="H546"/>
  <c r="F340"/>
  <c r="F333"/>
  <c r="F330"/>
  <c r="F301"/>
  <c r="F157"/>
  <c r="I209"/>
  <c r="I219" s="1"/>
  <c r="F124"/>
  <c r="F27"/>
  <c r="H378"/>
  <c r="G378"/>
  <c r="F787"/>
  <c r="F788"/>
  <c r="F789"/>
  <c r="F780"/>
  <c r="F781"/>
  <c r="F782"/>
  <c r="F772"/>
  <c r="G722"/>
  <c r="H722"/>
  <c r="I722"/>
  <c r="G719"/>
  <c r="H719"/>
  <c r="I719"/>
  <c r="G716"/>
  <c r="H716"/>
  <c r="I716"/>
  <c r="G669"/>
  <c r="H669"/>
  <c r="I669"/>
  <c r="G666"/>
  <c r="H666"/>
  <c r="H662"/>
  <c r="I662"/>
  <c r="G662"/>
  <c r="G649"/>
  <c r="H649"/>
  <c r="H644"/>
  <c r="I644"/>
  <c r="F637"/>
  <c r="F649"/>
  <c r="F651"/>
  <c r="F655"/>
  <c r="F661"/>
  <c r="F666"/>
  <c r="F668"/>
  <c r="F669" s="1"/>
  <c r="F673"/>
  <c r="F702"/>
  <c r="F703"/>
  <c r="F704"/>
  <c r="F705"/>
  <c r="F706"/>
  <c r="F707"/>
  <c r="F715"/>
  <c r="F716" s="1"/>
  <c r="F718"/>
  <c r="F719" s="1"/>
  <c r="F721"/>
  <c r="F722" s="1"/>
  <c r="G595"/>
  <c r="H595"/>
  <c r="I595"/>
  <c r="G588"/>
  <c r="H588"/>
  <c r="F607"/>
  <c r="F609"/>
  <c r="F616"/>
  <c r="F617"/>
  <c r="F618"/>
  <c r="F619"/>
  <c r="F620"/>
  <c r="F621"/>
  <c r="F625"/>
  <c r="G610" l="1"/>
  <c r="I670"/>
  <c r="G723"/>
  <c r="H610"/>
  <c r="G670"/>
  <c r="H670"/>
  <c r="I723"/>
  <c r="H723"/>
  <c r="F778"/>
  <c r="F790"/>
  <c r="F708"/>
  <c r="I378"/>
  <c r="F691"/>
  <c r="F723" s="1"/>
  <c r="F662"/>
  <c r="F644"/>
  <c r="F575"/>
  <c r="F576"/>
  <c r="F577"/>
  <c r="F580"/>
  <c r="F581"/>
  <c r="F590"/>
  <c r="F591"/>
  <c r="F594"/>
  <c r="H551"/>
  <c r="I551"/>
  <c r="G551"/>
  <c r="F560"/>
  <c r="F561"/>
  <c r="F562"/>
  <c r="F563"/>
  <c r="F568"/>
  <c r="F536"/>
  <c r="F537"/>
  <c r="F538"/>
  <c r="F539"/>
  <c r="F542"/>
  <c r="F543"/>
  <c r="F548"/>
  <c r="F550"/>
  <c r="F514"/>
  <c r="F517"/>
  <c r="F518"/>
  <c r="F519"/>
  <c r="F520"/>
  <c r="F523"/>
  <c r="F525"/>
  <c r="F526"/>
  <c r="G477"/>
  <c r="G478" s="1"/>
  <c r="I477"/>
  <c r="F488"/>
  <c r="F492"/>
  <c r="F505"/>
  <c r="F506"/>
  <c r="F507"/>
  <c r="F508"/>
  <c r="F509"/>
  <c r="H478"/>
  <c r="F468"/>
  <c r="F473"/>
  <c r="F476"/>
  <c r="F456"/>
  <c r="F457"/>
  <c r="F458"/>
  <c r="F459"/>
  <c r="G429"/>
  <c r="H429"/>
  <c r="I429"/>
  <c r="F439"/>
  <c r="F445"/>
  <c r="F448"/>
  <c r="F449"/>
  <c r="F455"/>
  <c r="H420"/>
  <c r="I420"/>
  <c r="G420"/>
  <c r="F411"/>
  <c r="G409"/>
  <c r="F417"/>
  <c r="F418"/>
  <c r="F419"/>
  <c r="F422"/>
  <c r="F423"/>
  <c r="F426"/>
  <c r="F388"/>
  <c r="F389"/>
  <c r="F390"/>
  <c r="F391"/>
  <c r="I434" l="1"/>
  <c r="H434"/>
  <c r="I478"/>
  <c r="F802"/>
  <c r="F429"/>
  <c r="G434"/>
  <c r="F595"/>
  <c r="F588"/>
  <c r="F569"/>
  <c r="F471"/>
  <c r="F477"/>
  <c r="F546"/>
  <c r="F551" s="1"/>
  <c r="F578"/>
  <c r="F393"/>
  <c r="F402"/>
  <c r="F403"/>
  <c r="F404"/>
  <c r="F407"/>
  <c r="F408"/>
  <c r="F412"/>
  <c r="F413"/>
  <c r="F414"/>
  <c r="H367"/>
  <c r="H383" s="1"/>
  <c r="I367"/>
  <c r="G367"/>
  <c r="G383" s="1"/>
  <c r="F366"/>
  <c r="F376"/>
  <c r="F377"/>
  <c r="F338"/>
  <c r="F339"/>
  <c r="F343"/>
  <c r="F356"/>
  <c r="H288"/>
  <c r="I288"/>
  <c r="G288"/>
  <c r="F279"/>
  <c r="F280"/>
  <c r="F281"/>
  <c r="F282"/>
  <c r="F283"/>
  <c r="F284"/>
  <c r="F285"/>
  <c r="F270"/>
  <c r="F275"/>
  <c r="F276"/>
  <c r="H209"/>
  <c r="H219" s="1"/>
  <c r="G209"/>
  <c r="G219" s="1"/>
  <c r="F247"/>
  <c r="F250"/>
  <c r="F251"/>
  <c r="F254"/>
  <c r="F255"/>
  <c r="F256"/>
  <c r="F266"/>
  <c r="F267"/>
  <c r="F269"/>
  <c r="F208"/>
  <c r="F215"/>
  <c r="F228"/>
  <c r="F235" s="1"/>
  <c r="F190"/>
  <c r="F177"/>
  <c r="F161"/>
  <c r="F164"/>
  <c r="F158"/>
  <c r="F159"/>
  <c r="F160"/>
  <c r="H132"/>
  <c r="H135" s="1"/>
  <c r="I132"/>
  <c r="I135" s="1"/>
  <c r="G132"/>
  <c r="G135" s="1"/>
  <c r="F125"/>
  <c r="F128"/>
  <c r="F129"/>
  <c r="F134"/>
  <c r="F138"/>
  <c r="F139"/>
  <c r="H85"/>
  <c r="I85"/>
  <c r="G85"/>
  <c r="F80"/>
  <c r="F84"/>
  <c r="H77"/>
  <c r="I77"/>
  <c r="F70"/>
  <c r="F73"/>
  <c r="F79"/>
  <c r="F65"/>
  <c r="F66"/>
  <c r="F69"/>
  <c r="F29"/>
  <c r="F30"/>
  <c r="F42"/>
  <c r="F48"/>
  <c r="I18"/>
  <c r="F15"/>
  <c r="F16"/>
  <c r="F17"/>
  <c r="F24"/>
  <c r="F25"/>
  <c r="F26"/>
  <c r="F28"/>
  <c r="F43" l="1"/>
  <c r="I99"/>
  <c r="I803" s="1"/>
  <c r="F400"/>
  <c r="F478"/>
  <c r="G99"/>
  <c r="G803" s="1"/>
  <c r="F18"/>
  <c r="F610"/>
  <c r="F420"/>
  <c r="F132"/>
  <c r="F135" s="1"/>
  <c r="F288"/>
  <c r="F302" s="1"/>
  <c r="H99"/>
  <c r="H803" s="1"/>
  <c r="F409"/>
  <c r="F367"/>
  <c r="F378"/>
  <c r="F262"/>
  <c r="F263" s="1"/>
  <c r="F85"/>
  <c r="F53"/>
  <c r="F71"/>
  <c r="F77"/>
  <c r="F98"/>
  <c r="F209"/>
  <c r="F219" s="1"/>
  <c r="F328"/>
  <c r="F326"/>
  <c r="F311"/>
  <c r="F319"/>
  <c r="F312"/>
  <c r="F322"/>
  <c r="F327"/>
  <c r="F329"/>
  <c r="F332"/>
  <c r="F306"/>
  <c r="F331"/>
  <c r="F323"/>
  <c r="F313"/>
  <c r="F434" l="1"/>
  <c r="F383"/>
  <c r="F335"/>
  <c r="F99"/>
  <c r="F803" l="1"/>
</calcChain>
</file>

<file path=xl/sharedStrings.xml><?xml version="1.0" encoding="utf-8"?>
<sst xmlns="http://schemas.openxmlformats.org/spreadsheetml/2006/main" count="1850" uniqueCount="921">
  <si>
    <t>в том числе</t>
  </si>
  <si>
    <t>Протяжённость, км</t>
  </si>
  <si>
    <t>Всего</t>
  </si>
  <si>
    <t>асфальт</t>
  </si>
  <si>
    <t xml:space="preserve">щебень </t>
  </si>
  <si>
    <t>грунт</t>
  </si>
  <si>
    <t>№ п/п</t>
  </si>
  <si>
    <t>Идентификационный номер автомобильной дороги общего пользования местного значения</t>
  </si>
  <si>
    <t>Наименование автомобильной дороги общего пользования местного значения</t>
  </si>
  <si>
    <t>Приложение</t>
  </si>
  <si>
    <t>к постановлению администрации</t>
  </si>
  <si>
    <t>Павловского муниципального района</t>
  </si>
  <si>
    <t>Павловский  муниципальный район</t>
  </si>
  <si>
    <t>с. Михайловка - п. Рассвет</t>
  </si>
  <si>
    <t>с. Черкасское - х. Подгоры</t>
  </si>
  <si>
    <t>Итого:</t>
  </si>
  <si>
    <t>20  633  000  ОП МР - 01</t>
  </si>
  <si>
    <t>20  633  000  ОП МР - 02</t>
  </si>
  <si>
    <t>20  633  000  ОП МР - 03</t>
  </si>
  <si>
    <t xml:space="preserve">20  233  808  ОП  МП -01 </t>
  </si>
  <si>
    <t xml:space="preserve">20  233  808  ОП  МП -02 </t>
  </si>
  <si>
    <t xml:space="preserve">20  233  808  ОП  МП -03 </t>
  </si>
  <si>
    <t xml:space="preserve">20  233  808  ОП  МП -04 </t>
  </si>
  <si>
    <t xml:space="preserve">20  233  808  ОП  МП -05 </t>
  </si>
  <si>
    <t xml:space="preserve">20  233  808  ОП  МП -06 </t>
  </si>
  <si>
    <t xml:space="preserve">20  233  808  ОП  МП -07 </t>
  </si>
  <si>
    <t xml:space="preserve">20  233  808  ОП  МП -08 </t>
  </si>
  <si>
    <t xml:space="preserve">20  233  808  ОП  МП -09 </t>
  </si>
  <si>
    <t xml:space="preserve">20  233  808  ОП  МП -10 </t>
  </si>
  <si>
    <t xml:space="preserve">20  233  808  ОП  МП -11 </t>
  </si>
  <si>
    <t xml:space="preserve">20  233  808  ОП  МП -12 </t>
  </si>
  <si>
    <t xml:space="preserve">20  233  808  ОП  МП -13 </t>
  </si>
  <si>
    <t xml:space="preserve">20  233  808  ОП  МП -14 </t>
  </si>
  <si>
    <t xml:space="preserve">20  233  808  ОП  МП -15 </t>
  </si>
  <si>
    <t xml:space="preserve">20  233  808  ОП  МП -16 </t>
  </si>
  <si>
    <t xml:space="preserve">20  233  808  ОП  МП -17 </t>
  </si>
  <si>
    <t>ул. Пролетарская</t>
  </si>
  <si>
    <t>ул. Садовая</t>
  </si>
  <si>
    <t>ул. 40 лет Победы</t>
  </si>
  <si>
    <t>1</t>
  </si>
  <si>
    <t>2</t>
  </si>
  <si>
    <t>3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</si>
  <si>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</si>
  <si>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</si>
  <si>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</si>
  <si>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</si>
  <si>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</si>
  <si>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</si>
  <si>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</si>
  <si>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</si>
  <si>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</si>
  <si>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</si>
  <si>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ул. Мира</t>
  </si>
  <si>
    <t>ул. Свободы</t>
  </si>
  <si>
    <t>пер. Дорожный</t>
  </si>
  <si>
    <t>ул. Труда</t>
  </si>
  <si>
    <t>ул. 1 Мая</t>
  </si>
  <si>
    <t>ул. Ленина</t>
  </si>
  <si>
    <t>ул. Курортная</t>
  </si>
  <si>
    <t>ул. Набережная</t>
  </si>
  <si>
    <t>ул. Школьная</t>
  </si>
  <si>
    <t>ул. Кольцова</t>
  </si>
  <si>
    <t>16</t>
  </si>
  <si>
    <t>17</t>
  </si>
  <si>
    <t>ул. Коммунаров</t>
  </si>
  <si>
    <t>ул. Лесная</t>
  </si>
  <si>
    <t xml:space="preserve">20  233  808  ОП  МП -18 </t>
  </si>
  <si>
    <t xml:space="preserve">20  233  808  ОП  МП -19 </t>
  </si>
  <si>
    <t xml:space="preserve">20  233  808  ОП  МП -20 </t>
  </si>
  <si>
    <t>20  233  808  ОП  МП -21</t>
  </si>
  <si>
    <t>20  233  808  ОП  МП -22</t>
  </si>
  <si>
    <t xml:space="preserve">20  233  808  ОП  МП -23 </t>
  </si>
  <si>
    <t>ул. Первомайская</t>
  </si>
  <si>
    <t>ул. Луговая</t>
  </si>
  <si>
    <t xml:space="preserve">20  233  808  ОП  МП -24 </t>
  </si>
  <si>
    <t xml:space="preserve">20  233  808  ОП  МП -25 </t>
  </si>
  <si>
    <t>20  233  808  ОП  МП -26</t>
  </si>
  <si>
    <t xml:space="preserve">20  233  808  ОП  МП -27 </t>
  </si>
  <si>
    <t>20  233  808  ОП  МП -28</t>
  </si>
  <si>
    <t xml:space="preserve">20  233  808  ОП  МП -29 </t>
  </si>
  <si>
    <t>ул. Степная</t>
  </si>
  <si>
    <t>ул. Цветочная</t>
  </si>
  <si>
    <t>ул. Солнечная</t>
  </si>
  <si>
    <t>ул. Пятницкого</t>
  </si>
  <si>
    <t>х. Поддубный</t>
  </si>
  <si>
    <t>с. Березки</t>
  </si>
  <si>
    <t>20  233  808  ОП  МП -32</t>
  </si>
  <si>
    <t>20  233  808  ОП  МП -34</t>
  </si>
  <si>
    <t>20  233  808  ОП  МП -35</t>
  </si>
  <si>
    <t>ул. Центральная</t>
  </si>
  <si>
    <t>с. Бабка</t>
  </si>
  <si>
    <t>Всего:</t>
  </si>
  <si>
    <t>Александровское сельское поселение</t>
  </si>
  <si>
    <t>с. Александровка</t>
  </si>
  <si>
    <t xml:space="preserve">20  233  804  ОП  МП -01 </t>
  </si>
  <si>
    <t xml:space="preserve">20  233  804  ОП  МП -02 </t>
  </si>
  <si>
    <t xml:space="preserve">20  233  804  ОП  МП -03 </t>
  </si>
  <si>
    <t xml:space="preserve">20  233  804  ОП  МП -04 </t>
  </si>
  <si>
    <t xml:space="preserve">20  233  804  ОП  МП -05 </t>
  </si>
  <si>
    <t>ул. Советская</t>
  </si>
  <si>
    <t>ул. Ленинская</t>
  </si>
  <si>
    <t>ул. 8 Марта</t>
  </si>
  <si>
    <t>20 233  804  ОП  МП -10</t>
  </si>
  <si>
    <t xml:space="preserve">20 233  804  ОП  МП -09 </t>
  </si>
  <si>
    <t xml:space="preserve">20  233  804  ОП  МП -12 </t>
  </si>
  <si>
    <t>х. Сын Революции</t>
  </si>
  <si>
    <t>Воронцовское сельское поселение</t>
  </si>
  <si>
    <t>с. Воронцовка</t>
  </si>
  <si>
    <t xml:space="preserve">20  233  812  ОП  МП -01 </t>
  </si>
  <si>
    <t xml:space="preserve">20  233  812  ОП  МП -02 </t>
  </si>
  <si>
    <t>ул. Октябрьская</t>
  </si>
  <si>
    <t xml:space="preserve">20  233  812  ОП  МП -03 </t>
  </si>
  <si>
    <t xml:space="preserve">20  233  812  ОП  МП -04 </t>
  </si>
  <si>
    <t xml:space="preserve">20  233  812  ОП  МП -05 </t>
  </si>
  <si>
    <t xml:space="preserve">20  233  812  ОП  МП -06 </t>
  </si>
  <si>
    <t xml:space="preserve">20  233  812  ОП  МП -07 </t>
  </si>
  <si>
    <t xml:space="preserve">20  233  812  ОП  МП -08 </t>
  </si>
  <si>
    <t>ул. Колхозная</t>
  </si>
  <si>
    <t>ул. Свобода</t>
  </si>
  <si>
    <t xml:space="preserve">20  233  812  ОП  МП -09 </t>
  </si>
  <si>
    <t>20  233  812  ОП  МП -11</t>
  </si>
  <si>
    <t>20  233  812  ОП  МП -12</t>
  </si>
  <si>
    <t>20  233  812  ОП  МП -13</t>
  </si>
  <si>
    <t>20  233  812  ОП  МП -14</t>
  </si>
  <si>
    <t>20  233  812  ОП  МП -10</t>
  </si>
  <si>
    <t>ул. Подгорная</t>
  </si>
  <si>
    <t>ул. Космонавтов</t>
  </si>
  <si>
    <t>20  233  812  ОП  МП -15</t>
  </si>
  <si>
    <t>20  233  812  ОП  МП -16</t>
  </si>
  <si>
    <t>ул. Победа</t>
  </si>
  <si>
    <t>20  233  812  ОП  МП -17</t>
  </si>
  <si>
    <t>20  233  812  ОП  МП -18</t>
  </si>
  <si>
    <t>20  233  812  ОП  МП -19</t>
  </si>
  <si>
    <t>20  233  812  ОП  МП -20</t>
  </si>
  <si>
    <t>20  233  812  ОП  МП -21</t>
  </si>
  <si>
    <t>ул. Почтовая</t>
  </si>
  <si>
    <t>20  233  812  ОП  МП -22</t>
  </si>
  <si>
    <t>20  233  812  ОП  МП -23</t>
  </si>
  <si>
    <t>20  233  812  ОП  МП -24</t>
  </si>
  <si>
    <t>ул. Кирова</t>
  </si>
  <si>
    <t>20  233  812  ОП  МП -25</t>
  </si>
  <si>
    <t>20  233  812  ОП  МП -26</t>
  </si>
  <si>
    <t>20  233  812  ОП  МП -27</t>
  </si>
  <si>
    <t>20  233  812  ОП  МП -28</t>
  </si>
  <si>
    <t>20  233  812  ОП  МП -29</t>
  </si>
  <si>
    <t>20  233  812  ОП  МП -30</t>
  </si>
  <si>
    <t>ул. Красный Кустарь</t>
  </si>
  <si>
    <t>ул. Чапаева</t>
  </si>
  <si>
    <t>ул. Народная</t>
  </si>
  <si>
    <t>ул. Комсомольская</t>
  </si>
  <si>
    <t>20  233  812  ОП  МП -31</t>
  </si>
  <si>
    <t>20  233  812  ОП  МП -32</t>
  </si>
  <si>
    <t>20  233  812  ОП  МП -33</t>
  </si>
  <si>
    <t>20  233  812  ОП  МП -34</t>
  </si>
  <si>
    <t>20  233  812  ОП  МП -35</t>
  </si>
  <si>
    <t>Гаврильское сельское поселение</t>
  </si>
  <si>
    <t>с. Гаврильск</t>
  </si>
  <si>
    <t xml:space="preserve">20  233  816  ОП  МП -01 </t>
  </si>
  <si>
    <t xml:space="preserve">20  233  816  ОП  МП -02 </t>
  </si>
  <si>
    <t xml:space="preserve">20  233  816  ОП  МП -03 </t>
  </si>
  <si>
    <t xml:space="preserve">20  233  816  ОП  МП -04 </t>
  </si>
  <si>
    <t xml:space="preserve">20  233  816  ОП  МП -05 </t>
  </si>
  <si>
    <t xml:space="preserve">20  233  816  ОП  МП -06 </t>
  </si>
  <si>
    <t xml:space="preserve">20  233  816  ОП  МП -07 </t>
  </si>
  <si>
    <t xml:space="preserve">20  233  816  ОП  МП -08 </t>
  </si>
  <si>
    <t xml:space="preserve">20  233  816  ОП  МП -09 </t>
  </si>
  <si>
    <t xml:space="preserve">20  233  816  ОП  МП -10 </t>
  </si>
  <si>
    <t>ул. Новая</t>
  </si>
  <si>
    <t>с. Малая Казинка</t>
  </si>
  <si>
    <t>ул. Победы</t>
  </si>
  <si>
    <t xml:space="preserve">20  233  816  ОП  МП -11 </t>
  </si>
  <si>
    <t xml:space="preserve">20  233  816  ОП  МП -12 </t>
  </si>
  <si>
    <t xml:space="preserve">20  233  816  ОП  МП -13 </t>
  </si>
  <si>
    <t xml:space="preserve">20  233  816  ОП  МП -14 </t>
  </si>
  <si>
    <t>ул. Строителей</t>
  </si>
  <si>
    <t>Елизаветовское сельское поселение</t>
  </si>
  <si>
    <t>с. Елизаветовка</t>
  </si>
  <si>
    <t xml:space="preserve">20  233  820  ОП  МП -01 </t>
  </si>
  <si>
    <t xml:space="preserve">20  233  820  ОП  МП -02 </t>
  </si>
  <si>
    <t xml:space="preserve">20  233  820  ОП  МП -03 </t>
  </si>
  <si>
    <t>20  233  820  ОП  МП -04</t>
  </si>
  <si>
    <t xml:space="preserve">20  233  820  ОП  МП -05 </t>
  </si>
  <si>
    <t xml:space="preserve">20  233  820  ОП  МП -06 </t>
  </si>
  <si>
    <t xml:space="preserve">20  233  820  ОП  МП -07 </t>
  </si>
  <si>
    <t xml:space="preserve">20  233  820  ОП  МП -08 </t>
  </si>
  <si>
    <t xml:space="preserve">20  233  820  ОП  МП -09 </t>
  </si>
  <si>
    <t>ул. Маршала Жукова</t>
  </si>
  <si>
    <t xml:space="preserve">20  233  820  ОП  МП -10 </t>
  </si>
  <si>
    <t xml:space="preserve">20  233  820  ОП  МП -11 </t>
  </si>
  <si>
    <t>20  233  820  ОП  МП -12</t>
  </si>
  <si>
    <t xml:space="preserve">20  233  820  ОП  МП -13 </t>
  </si>
  <si>
    <t>20  233  820  ОП  МП -14</t>
  </si>
  <si>
    <t xml:space="preserve">20  233  820  ОП  МП -15 </t>
  </si>
  <si>
    <t xml:space="preserve">20  233  820  ОП  МП -16 </t>
  </si>
  <si>
    <t xml:space="preserve">20  233  820  ОП  МП -17 </t>
  </si>
  <si>
    <t xml:space="preserve">20  233  820  ОП  МП -18 </t>
  </si>
  <si>
    <t xml:space="preserve">20  233  820  ОП  МП -19 </t>
  </si>
  <si>
    <t>ул. Ворошилова</t>
  </si>
  <si>
    <t>ул. Северная</t>
  </si>
  <si>
    <t>ул. Тихая</t>
  </si>
  <si>
    <t>с. Княжево</t>
  </si>
  <si>
    <t xml:space="preserve">20  233  820  ОП  МП -20 </t>
  </si>
  <si>
    <t>с. Преображенка</t>
  </si>
  <si>
    <t xml:space="preserve">20  233  820  ОП  МП -21 </t>
  </si>
  <si>
    <t>с. Ерышевка</t>
  </si>
  <si>
    <t xml:space="preserve">20  233  824  ОП  МП -01 </t>
  </si>
  <si>
    <t>ул. Баррикады</t>
  </si>
  <si>
    <t xml:space="preserve">20  233  824  ОП  МП -02 </t>
  </si>
  <si>
    <t xml:space="preserve">20  233  824  ОП  МП -03 </t>
  </si>
  <si>
    <t xml:space="preserve">20  233  824  ОП  МП -04 </t>
  </si>
  <si>
    <t>20  233  824  ОП  МП -05</t>
  </si>
  <si>
    <t xml:space="preserve">20  233  824  ОП  МП -06 </t>
  </si>
  <si>
    <t xml:space="preserve">20  233  824  ОП  МП -07 </t>
  </si>
  <si>
    <t xml:space="preserve">20  233  824  ОП  МП -08 </t>
  </si>
  <si>
    <t xml:space="preserve">20  233  824  ОП  МП -09 </t>
  </si>
  <si>
    <t xml:space="preserve">20  233  824  ОП  МП -10 </t>
  </si>
  <si>
    <t>20  233  824  ОП  МП -11</t>
  </si>
  <si>
    <t xml:space="preserve">20  233  824  ОП  МП -12 </t>
  </si>
  <si>
    <t xml:space="preserve">20  233  824  ОП  МП -13 </t>
  </si>
  <si>
    <t xml:space="preserve">20  233  824  ОП  МП -14 </t>
  </si>
  <si>
    <t xml:space="preserve">20  233  824  ОП  МП -15 </t>
  </si>
  <si>
    <t>20  233  824  ОП  МП -16</t>
  </si>
  <si>
    <t xml:space="preserve">20  233  824  ОП  МП -17 </t>
  </si>
  <si>
    <t xml:space="preserve">20  233  824  ОП  МП -18 </t>
  </si>
  <si>
    <t xml:space="preserve">20  233  824  ОП  МП -19 </t>
  </si>
  <si>
    <t>20  233  824  ОП  МП -20</t>
  </si>
  <si>
    <t>20  233  824  ОП  МП -21</t>
  </si>
  <si>
    <t>ул. В-Садовая</t>
  </si>
  <si>
    <t>пер. 1 Мая</t>
  </si>
  <si>
    <t>пер. Кузнечный</t>
  </si>
  <si>
    <t>ул. 40 лет Октября</t>
  </si>
  <si>
    <t>пер. Тихий</t>
  </si>
  <si>
    <t>пер. Пролетарский</t>
  </si>
  <si>
    <t>ул. Калинина</t>
  </si>
  <si>
    <t>ул. Нагорная</t>
  </si>
  <si>
    <t>пл. Кирова</t>
  </si>
  <si>
    <t>Казинское сельское поселение</t>
  </si>
  <si>
    <t>с. Большая Казинка</t>
  </si>
  <si>
    <t xml:space="preserve">20  233  828  ОП  МП -01 </t>
  </si>
  <si>
    <t xml:space="preserve">20  233  828  ОП  МП -02 </t>
  </si>
  <si>
    <t xml:space="preserve">20  233  828  ОП  МП -03 </t>
  </si>
  <si>
    <t xml:space="preserve">20  233  828  ОП  МП -04 </t>
  </si>
  <si>
    <t xml:space="preserve">20  233  828  ОП  МП -05 </t>
  </si>
  <si>
    <t xml:space="preserve">20  233  828  ОП  МП -06 </t>
  </si>
  <si>
    <t xml:space="preserve">20  233  828  ОП  МП -07 </t>
  </si>
  <si>
    <t xml:space="preserve">20  233  828  ОП  МП -08 </t>
  </si>
  <si>
    <t xml:space="preserve">20  233  828  ОП  МП -09 </t>
  </si>
  <si>
    <t xml:space="preserve">20  233  828  ОП  МП -10 </t>
  </si>
  <si>
    <t xml:space="preserve">20  233  828  ОП  МП -11 </t>
  </si>
  <si>
    <t xml:space="preserve">20  233  828  ОП  МП- 12 </t>
  </si>
  <si>
    <t xml:space="preserve">20  233  828  ОП  МП -13 </t>
  </si>
  <si>
    <t xml:space="preserve">20  233  828  ОП  МП -14 </t>
  </si>
  <si>
    <t xml:space="preserve">20  233  828  ОП  МП -15 </t>
  </si>
  <si>
    <t xml:space="preserve">20  233  828  ОП  МП -16 </t>
  </si>
  <si>
    <t>ул. Алексеевка</t>
  </si>
  <si>
    <t>от ул. Мира до МТФ № 3</t>
  </si>
  <si>
    <t>ул. Глебова</t>
  </si>
  <si>
    <t>ул. Карла Маркса</t>
  </si>
  <si>
    <t>с. Николаевка</t>
  </si>
  <si>
    <t>Красное сельское поселение</t>
  </si>
  <si>
    <t>с. Шувалов</t>
  </si>
  <si>
    <t xml:space="preserve">20  233  832  ОП  МП -01 </t>
  </si>
  <si>
    <t xml:space="preserve">20  233  832  ОП  МП -02 </t>
  </si>
  <si>
    <t xml:space="preserve">20  233  832  ОП  МП -03 </t>
  </si>
  <si>
    <t xml:space="preserve">20  233  832  ОП  МП -04 </t>
  </si>
  <si>
    <t xml:space="preserve">20  233  832  ОП  МП -05 </t>
  </si>
  <si>
    <t xml:space="preserve">20  233  832  ОП  МП -06 </t>
  </si>
  <si>
    <t xml:space="preserve">20  233  832  ОП  МП -07 </t>
  </si>
  <si>
    <t xml:space="preserve">20  233  832  ОП  МП -08 </t>
  </si>
  <si>
    <t xml:space="preserve">20  233  832  ОП  МП -09 </t>
  </si>
  <si>
    <t>ул. Южная</t>
  </si>
  <si>
    <t>ул. Олейникова</t>
  </si>
  <si>
    <t>с. Момотов</t>
  </si>
  <si>
    <t xml:space="preserve">20  233  832  ОП  МП -10 </t>
  </si>
  <si>
    <t xml:space="preserve">20  233  832  ОП  МП -11 </t>
  </si>
  <si>
    <t xml:space="preserve">20  233  832  ОП  МП -12 </t>
  </si>
  <si>
    <t xml:space="preserve">20  233  832  ОП  МП -13 </t>
  </si>
  <si>
    <t xml:space="preserve">20  233  832  ОП  МП -14 </t>
  </si>
  <si>
    <t xml:space="preserve">20  233  832  ОП  МП -15 </t>
  </si>
  <si>
    <t>ул. 70 лет Октября</t>
  </si>
  <si>
    <t xml:space="preserve">20  233  832  ОП  МП -16 </t>
  </si>
  <si>
    <t xml:space="preserve">20  233  832  ОП  МП -17 </t>
  </si>
  <si>
    <t xml:space="preserve">20  233  832  ОП  МП -18 </t>
  </si>
  <si>
    <t xml:space="preserve">20  233  832  ОП  МП -19 </t>
  </si>
  <si>
    <t>20  233  832  ОП  МП -20</t>
  </si>
  <si>
    <t xml:space="preserve">20  233  832  ОП  МП -21 </t>
  </si>
  <si>
    <t xml:space="preserve">20  233  832  ОП  МП -22 </t>
  </si>
  <si>
    <t xml:space="preserve">20  233  832  ОП  МП -23 </t>
  </si>
  <si>
    <t>х. Переездной</t>
  </si>
  <si>
    <t xml:space="preserve">20  233  832  ОП  МП -24 </t>
  </si>
  <si>
    <t xml:space="preserve">20  233  832  ОП  МП -25 </t>
  </si>
  <si>
    <t xml:space="preserve">20  233  832  ОП  МП -26 </t>
  </si>
  <si>
    <t xml:space="preserve">20  233  832  ОП  МП -27 </t>
  </si>
  <si>
    <t xml:space="preserve">20  233  832  ОП  МП -28 </t>
  </si>
  <si>
    <t>ул. Широкая</t>
  </si>
  <si>
    <t xml:space="preserve">20  233  832  ОП  МП -29 </t>
  </si>
  <si>
    <t>Ливенское сельское поселение</t>
  </si>
  <si>
    <t>с. Ливенка</t>
  </si>
  <si>
    <t xml:space="preserve">20  233  836  ОП  МП -01 </t>
  </si>
  <si>
    <t xml:space="preserve">20  233  836  ОП  МП -02 </t>
  </si>
  <si>
    <t xml:space="preserve">20  233  836  ОП  МП -03 </t>
  </si>
  <si>
    <t xml:space="preserve">20  233  836  ОП  МП -04 </t>
  </si>
  <si>
    <t xml:space="preserve">20  233  836  ОП  МП -05 </t>
  </si>
  <si>
    <t xml:space="preserve">20  233  836  ОП  МП -06 </t>
  </si>
  <si>
    <t xml:space="preserve">20  233  836  ОП  МП -07 </t>
  </si>
  <si>
    <t xml:space="preserve">20  233  836  ОП  МП -08 </t>
  </si>
  <si>
    <t>ул. Гагарина</t>
  </si>
  <si>
    <t>ул. Кузнецова</t>
  </si>
  <si>
    <t>ул. Красная</t>
  </si>
  <si>
    <t xml:space="preserve">20  233  836  ОП  МП -09 </t>
  </si>
  <si>
    <t xml:space="preserve">20  233  836  ОП  МП -10 </t>
  </si>
  <si>
    <t xml:space="preserve">20  233  836  ОП  МП -11 </t>
  </si>
  <si>
    <t>20  233  836  ОП  МП -12</t>
  </si>
  <si>
    <t xml:space="preserve">20  233  836  ОП  МП-13 </t>
  </si>
  <si>
    <t xml:space="preserve">20  233  836  ОП  МП -14 </t>
  </si>
  <si>
    <t xml:space="preserve">20  233  836  ОП  МП -15 </t>
  </si>
  <si>
    <t xml:space="preserve">20  233  836  ОП  МП -16 </t>
  </si>
  <si>
    <t>20  233  836  ОП  МП -17</t>
  </si>
  <si>
    <t xml:space="preserve">20  233  836  ОП  МП -18 </t>
  </si>
  <si>
    <t xml:space="preserve">20  233  836  ОП  МП -19 </t>
  </si>
  <si>
    <t xml:space="preserve">20  233  836  ОП  МП -20 </t>
  </si>
  <si>
    <t xml:space="preserve">20  233  836  ОП  МП -21 </t>
  </si>
  <si>
    <t xml:space="preserve">20  233  836  ОП  МП -22 </t>
  </si>
  <si>
    <t xml:space="preserve">20  233  836  ОП  МП -23 </t>
  </si>
  <si>
    <t xml:space="preserve">20  233  836  ОП  МП -24 </t>
  </si>
  <si>
    <t>ул. Докучаева</t>
  </si>
  <si>
    <t>ул. Дзержинсого</t>
  </si>
  <si>
    <t>х. Тумановка</t>
  </si>
  <si>
    <t>ул. Тимирязева</t>
  </si>
  <si>
    <t>Лосевское сельское поселение</t>
  </si>
  <si>
    <t xml:space="preserve">20  233  840  ОП  МП -01 </t>
  </si>
  <si>
    <t>с. Лосево</t>
  </si>
  <si>
    <t xml:space="preserve">20  233  840  ОП  МП -02 </t>
  </si>
  <si>
    <t xml:space="preserve">20  233  840  ОП  МП -03 </t>
  </si>
  <si>
    <t xml:space="preserve">20  233  840  ОП  МП -04 </t>
  </si>
  <si>
    <t xml:space="preserve">20  233  840  ОП  МП -05 </t>
  </si>
  <si>
    <t xml:space="preserve">20  233  840  ОП  МП -06 </t>
  </si>
  <si>
    <t xml:space="preserve">20  233  840  ОП  МП -07 </t>
  </si>
  <si>
    <t xml:space="preserve">20  233  840  ОП  МП -08 </t>
  </si>
  <si>
    <t xml:space="preserve">20  233  840  ОП  МП -09 </t>
  </si>
  <si>
    <t xml:space="preserve">20  233  840  ОП  МП -10 </t>
  </si>
  <si>
    <t>ул. Партизанская</t>
  </si>
  <si>
    <t>ул. Вислевского</t>
  </si>
  <si>
    <t xml:space="preserve">20  233  840  ОП  МП -11 </t>
  </si>
  <si>
    <t xml:space="preserve">20  233  840  ОП  МП -12 </t>
  </si>
  <si>
    <t>20  233  840  ОП  МП -13</t>
  </si>
  <si>
    <t xml:space="preserve">20  233  840  ОП  МП -14 </t>
  </si>
  <si>
    <t xml:space="preserve">20  233  840  ОП  МП -15 </t>
  </si>
  <si>
    <t xml:space="preserve">20  233  840  ОП  МП -16 </t>
  </si>
  <si>
    <t xml:space="preserve">20  233  840  ОП  МП -17 </t>
  </si>
  <si>
    <t xml:space="preserve">20  233  840  ОП  МП -18 </t>
  </si>
  <si>
    <t xml:space="preserve">20  233  840  ОП  МП -19 </t>
  </si>
  <si>
    <t xml:space="preserve">20  233  840  ОП  МП -20 </t>
  </si>
  <si>
    <t>ул. Земледельческая</t>
  </si>
  <si>
    <t>ул. Кордон</t>
  </si>
  <si>
    <t>ул. Чибисовка</t>
  </si>
  <si>
    <t>ул. Калюжная</t>
  </si>
  <si>
    <t>ул. В-Таганка</t>
  </si>
  <si>
    <t xml:space="preserve">20  233  840  ОП  МП -21 </t>
  </si>
  <si>
    <t xml:space="preserve">20  233  840  ОП  МП -22 </t>
  </si>
  <si>
    <t xml:space="preserve">20  233  840  ОП  МП -23 </t>
  </si>
  <si>
    <t>20  233  840  ОП  МП -24</t>
  </si>
  <si>
    <t xml:space="preserve">20  233  840  ОП  МП -25 </t>
  </si>
  <si>
    <t xml:space="preserve">20  233  840  ОП  МП -26 </t>
  </si>
  <si>
    <t xml:space="preserve">20  233  840  ОП  МП -27 </t>
  </si>
  <si>
    <t xml:space="preserve">20  233  840  ОП  МП -28 </t>
  </si>
  <si>
    <t xml:space="preserve">20  233  840  ОП  МП -29 </t>
  </si>
  <si>
    <t xml:space="preserve">20  233  840  ОП  МП -30 </t>
  </si>
  <si>
    <t>ул. Охотницкая</t>
  </si>
  <si>
    <t>ул. Полевая</t>
  </si>
  <si>
    <t>ул. Дудукаловка</t>
  </si>
  <si>
    <t xml:space="preserve">20  233  840  ОП  МП -31 </t>
  </si>
  <si>
    <t xml:space="preserve">20  233  840  ОП  МП -32 </t>
  </si>
  <si>
    <t>20  233  840  ОП  МП -33</t>
  </si>
  <si>
    <t xml:space="preserve">20  233  840  ОП  МП -34 </t>
  </si>
  <si>
    <t xml:space="preserve">20  233  840  ОП  МП -35 </t>
  </si>
  <si>
    <t xml:space="preserve">20  233  840  ОП  МП -36 </t>
  </si>
  <si>
    <t xml:space="preserve">20  233  840  ОП  МП -37 </t>
  </si>
  <si>
    <t xml:space="preserve">20  233  840  ОП  МП -38 </t>
  </si>
  <si>
    <t xml:space="preserve">20  233  840  ОП  МП -39 </t>
  </si>
  <si>
    <t xml:space="preserve">20  233  840  ОП  МП- 40 </t>
  </si>
  <si>
    <t>пер. Горный</t>
  </si>
  <si>
    <t>пер. Красные Садки</t>
  </si>
  <si>
    <t>пер. Комсомольский</t>
  </si>
  <si>
    <t>пер. Красноармейский</t>
  </si>
  <si>
    <t>ул. Горняцкая</t>
  </si>
  <si>
    <t>переезд с ул. Герино на ул. Юных Героев</t>
  </si>
  <si>
    <t xml:space="preserve">20  233  840  ОП  МП- 41 </t>
  </si>
  <si>
    <t>х. Крицкий</t>
  </si>
  <si>
    <t xml:space="preserve">20  233  840  ОП  МП- 42 </t>
  </si>
  <si>
    <t>Песковское сельское поселение</t>
  </si>
  <si>
    <t>с. Пески</t>
  </si>
  <si>
    <t xml:space="preserve">20  233  844  ОП  МП -01 </t>
  </si>
  <si>
    <t xml:space="preserve">20  233  844  ОП  МП -02 </t>
  </si>
  <si>
    <t xml:space="preserve">20  233  844  ОП  МП -03 </t>
  </si>
  <si>
    <t xml:space="preserve">20  233  844  ОП  МП -04 </t>
  </si>
  <si>
    <t xml:space="preserve">20  233  844  ОП  МП -05 </t>
  </si>
  <si>
    <t xml:space="preserve">20  233  844  ОП  МП -06 </t>
  </si>
  <si>
    <t xml:space="preserve">20  233  844  ОП  МП -07 </t>
  </si>
  <si>
    <t xml:space="preserve">20  233  844  ОП  МП -08 </t>
  </si>
  <si>
    <t xml:space="preserve">20  233  844  ОП  МП -09 </t>
  </si>
  <si>
    <t xml:space="preserve">20  233  844  ОП  МП -10 </t>
  </si>
  <si>
    <t>ул. Глубокая</t>
  </si>
  <si>
    <t>х. Безымянный</t>
  </si>
  <si>
    <t xml:space="preserve">20  233  844  ОП  МП -11 </t>
  </si>
  <si>
    <t xml:space="preserve">20  233  844  ОП  МП -12 </t>
  </si>
  <si>
    <t>20  233  844  ОП  МП -13</t>
  </si>
  <si>
    <t xml:space="preserve">20  233  844  ОП  МП -14 </t>
  </si>
  <si>
    <t>ул. Дзержинского</t>
  </si>
  <si>
    <t xml:space="preserve">20  233  844  ОП  МП -15 </t>
  </si>
  <si>
    <t xml:space="preserve">20  233  844  ОП  МП -16 </t>
  </si>
  <si>
    <t xml:space="preserve">20  233  844  ОП  МП -17 </t>
  </si>
  <si>
    <t xml:space="preserve">20  233  844  ОП  МП -18 </t>
  </si>
  <si>
    <t>ул. Шевченко</t>
  </si>
  <si>
    <t>х. Чугуновка</t>
  </si>
  <si>
    <t xml:space="preserve">20  233  844  ОП  МП -19 </t>
  </si>
  <si>
    <t xml:space="preserve">20  233  844  ОП  МП -20 </t>
  </si>
  <si>
    <t xml:space="preserve">20  233  844  ОП  МП -21 </t>
  </si>
  <si>
    <t>20  233  844  ОП  МП -22</t>
  </si>
  <si>
    <t>ул. 9 Января</t>
  </si>
  <si>
    <t>ул. Битюгская</t>
  </si>
  <si>
    <t>х. Максимово</t>
  </si>
  <si>
    <t>20  233  844  ОП  МП -23</t>
  </si>
  <si>
    <t>х. Хвощеватый</t>
  </si>
  <si>
    <t>д. Антиповка</t>
  </si>
  <si>
    <t>20  233  844  ОП  МП -24</t>
  </si>
  <si>
    <t>20  233  844  ОП  МП -25</t>
  </si>
  <si>
    <t>20  233  844  ОП  МП -26</t>
  </si>
  <si>
    <t>Петровское сельское поселение</t>
  </si>
  <si>
    <t>с. Петровка</t>
  </si>
  <si>
    <t xml:space="preserve">20  233  848  ОП  МП -01 </t>
  </si>
  <si>
    <t xml:space="preserve">20  233  848  ОП  МП -02 </t>
  </si>
  <si>
    <t xml:space="preserve">20  233  848  ОП  МП -03 </t>
  </si>
  <si>
    <t xml:space="preserve">20  233  848  ОП  МП -04 </t>
  </si>
  <si>
    <t xml:space="preserve">20  233  848  ОП  МП -05 </t>
  </si>
  <si>
    <t xml:space="preserve">20  233  848  ОП  МП -06 </t>
  </si>
  <si>
    <t xml:space="preserve">20  233  848  ОП  МП -07 </t>
  </si>
  <si>
    <t>20  233  848  ОП  МП -08</t>
  </si>
  <si>
    <t xml:space="preserve">20  233  848  ОП  МП -09 </t>
  </si>
  <si>
    <t>ул. Шаповаловой</t>
  </si>
  <si>
    <t xml:space="preserve">20  233  848  ОП  МП -10 </t>
  </si>
  <si>
    <t>20  233  848  ОП  МП -11</t>
  </si>
  <si>
    <t xml:space="preserve">20  233  848  ОП  МП -12 </t>
  </si>
  <si>
    <t xml:space="preserve">20  233  848  ОП  МП -13 </t>
  </si>
  <si>
    <t xml:space="preserve">20  233  848  ОП  МП -14 </t>
  </si>
  <si>
    <t xml:space="preserve">20  233  848  ОП  МП -15 </t>
  </si>
  <si>
    <t xml:space="preserve">20  233  848  ОП  МП -16 </t>
  </si>
  <si>
    <t xml:space="preserve">20  233  848  ОП  МП -17 </t>
  </si>
  <si>
    <t xml:space="preserve">20  233  848  ОП  МП -18 </t>
  </si>
  <si>
    <t>с. Михайловка</t>
  </si>
  <si>
    <t>20  233  848  ОП  МП -19</t>
  </si>
  <si>
    <t xml:space="preserve">20  233  848  ОП  МП -20 </t>
  </si>
  <si>
    <t xml:space="preserve">20  233  848  ОП  МП -21 </t>
  </si>
  <si>
    <t xml:space="preserve">20  233  848  ОП  МП -22 </t>
  </si>
  <si>
    <t>ул. 60 лет Октября</t>
  </si>
  <si>
    <t>20  233  848  ОП  МП -23</t>
  </si>
  <si>
    <t xml:space="preserve">20  233  848  ОП  МП -24 </t>
  </si>
  <si>
    <t xml:space="preserve">20  233  848  ОП  МП -25 </t>
  </si>
  <si>
    <t>ул. Кольцовская</t>
  </si>
  <si>
    <t>Покровское сельское поселение</t>
  </si>
  <si>
    <t>с. Покровка</t>
  </si>
  <si>
    <t xml:space="preserve">20  233  852  ОП  МП -01 </t>
  </si>
  <si>
    <t xml:space="preserve">20  233  852  ОП  МП -02 </t>
  </si>
  <si>
    <t xml:space="preserve">20  233  852  ОП  МП -03 </t>
  </si>
  <si>
    <t xml:space="preserve">20  233  852  ОП  МП -04 </t>
  </si>
  <si>
    <t xml:space="preserve">20  233  852  ОП  МП -05 </t>
  </si>
  <si>
    <t xml:space="preserve">20  233  852  ОП  МП -06 </t>
  </si>
  <si>
    <t xml:space="preserve">20  233  852  ОП  МП -07 </t>
  </si>
  <si>
    <t xml:space="preserve">20  233  852  ОП  МП -08 </t>
  </si>
  <si>
    <t xml:space="preserve">20  233  852  ОП  МП -09 </t>
  </si>
  <si>
    <t xml:space="preserve">20  233  852  ОП  МП -10 </t>
  </si>
  <si>
    <t>с. Грань</t>
  </si>
  <si>
    <t>с. Черкасское</t>
  </si>
  <si>
    <t>ул. Сосновая</t>
  </si>
  <si>
    <t xml:space="preserve">20  233  852  ОП  МП -11 </t>
  </si>
  <si>
    <t xml:space="preserve">20  233  852  ОП  МП -12 </t>
  </si>
  <si>
    <t xml:space="preserve">20  233  852  ОП  МП -13 </t>
  </si>
  <si>
    <t xml:space="preserve">20  233  852  ОП  МП -14 </t>
  </si>
  <si>
    <t xml:space="preserve">20  233  852  ОП  МП -15 </t>
  </si>
  <si>
    <t>20  233  852  ОП  МП -16</t>
  </si>
  <si>
    <t xml:space="preserve">20  233  852  ОП  МП -17 </t>
  </si>
  <si>
    <t>х. Ступино</t>
  </si>
  <si>
    <t>х. Новомаксимово</t>
  </si>
  <si>
    <t xml:space="preserve">20  233  856  ОП  МП -01 </t>
  </si>
  <si>
    <t xml:space="preserve">20  233  856  ОП  МП -02 </t>
  </si>
  <si>
    <t xml:space="preserve">20  233  856  ОП  МП -03 </t>
  </si>
  <si>
    <t xml:space="preserve">20  233  856  ОП  МП -04 </t>
  </si>
  <si>
    <t xml:space="preserve">20  233  856  ОП  МП -05 </t>
  </si>
  <si>
    <t xml:space="preserve">20  233  856  ОП  МП -06 </t>
  </si>
  <si>
    <t xml:space="preserve">20  233  856  ОП  МП -07 </t>
  </si>
  <si>
    <t xml:space="preserve">20  233  856  ОП  МП -08 </t>
  </si>
  <si>
    <t xml:space="preserve">20  233  856  ОП  МП -09 </t>
  </si>
  <si>
    <t>ул. Сибирская</t>
  </si>
  <si>
    <t>20  233  856  ОП  МП -10</t>
  </si>
  <si>
    <t xml:space="preserve">20  233  856  ОП  МП -11 </t>
  </si>
  <si>
    <t xml:space="preserve">20  233  856  ОП  МП -12 </t>
  </si>
  <si>
    <t>20  233  856  ОП  МП -13</t>
  </si>
  <si>
    <t xml:space="preserve">20  233  856  ОП  МП -14 </t>
  </si>
  <si>
    <t xml:space="preserve">20  233  856  ОП  МП -15 </t>
  </si>
  <si>
    <t>20  233  856  ОП  МП -16</t>
  </si>
  <si>
    <t xml:space="preserve">20  233  856  ОП  МП -18 </t>
  </si>
  <si>
    <t xml:space="preserve">20  233  856  ОП  МП -19 </t>
  </si>
  <si>
    <t xml:space="preserve">20  233  856  ОП  МП -20 </t>
  </si>
  <si>
    <t xml:space="preserve">20  233  856  ОП  МП -21 </t>
  </si>
  <si>
    <t xml:space="preserve">20  233  856  ОП  МП -22 </t>
  </si>
  <si>
    <t>20  233  856  ОП  МП -23</t>
  </si>
  <si>
    <t xml:space="preserve">20  233  856  ОП  МП -24 </t>
  </si>
  <si>
    <t>20  233  856  ОП  МП -25</t>
  </si>
  <si>
    <t>ул. Стаханова</t>
  </si>
  <si>
    <t>ул. Гранитная</t>
  </si>
  <si>
    <t>20  233  856  ОП  МП -26</t>
  </si>
  <si>
    <t>Всего по району:</t>
  </si>
  <si>
    <t xml:space="preserve">20  233  828  ОП  МП -18 </t>
  </si>
  <si>
    <t xml:space="preserve">20  233  828  ОП  МП -19 </t>
  </si>
  <si>
    <t>20  233  828  ОП  МП -20</t>
  </si>
  <si>
    <t xml:space="preserve">20  233  828  ОП  МП -21 </t>
  </si>
  <si>
    <t>20  233  812  ОП  МП -36</t>
  </si>
  <si>
    <t>ст. Шипов Лес</t>
  </si>
  <si>
    <t xml:space="preserve">21  233  816  ОП  МП -15 </t>
  </si>
  <si>
    <t>22  233  816  ОП  МП -16</t>
  </si>
  <si>
    <t>20  233  824  ОП  МП -22</t>
  </si>
  <si>
    <t>20  233  824  ОП  МП -23</t>
  </si>
  <si>
    <t>ул. Сергея Алымова</t>
  </si>
  <si>
    <t>пер. Дальний</t>
  </si>
  <si>
    <t xml:space="preserve">20  233  828  ОП  МП -22 </t>
  </si>
  <si>
    <t>20  233  808  ОП  МП -30</t>
  </si>
  <si>
    <t>20  233  808  ОП  МП -31</t>
  </si>
  <si>
    <t>20  233  808  ОП  МП -33</t>
  </si>
  <si>
    <t>20  233  808  ОП  МП -36</t>
  </si>
  <si>
    <t>20  233  808  ОП  МП -37</t>
  </si>
  <si>
    <t>Дорога к Гаврильскому ФАПу</t>
  </si>
  <si>
    <t>20  233  816  ОП  МП -21</t>
  </si>
  <si>
    <t>с. Гаврильские Сады</t>
  </si>
  <si>
    <t>ул. Тружеников</t>
  </si>
  <si>
    <t xml:space="preserve">пл. Победы </t>
  </si>
  <si>
    <t>20  233  840  ОП  МП- 43</t>
  </si>
  <si>
    <t>пл. Рыночная</t>
  </si>
  <si>
    <t xml:space="preserve">20  233  852  ОП  МП -19 </t>
  </si>
  <si>
    <t>20 233 856 ОП МП   -  31</t>
  </si>
  <si>
    <t>20  233  856  ОП  МП -27</t>
  </si>
  <si>
    <t>с. Варваровка</t>
  </si>
  <si>
    <t>20 233 856 ОП МП   -   28</t>
  </si>
  <si>
    <t>20 233 856 ОП  МР  -  29</t>
  </si>
  <si>
    <t>Воронежской области</t>
  </si>
  <si>
    <t>20  233  816  ОП МП  -19</t>
  </si>
  <si>
    <t xml:space="preserve">20 233  804  ОП  МП -11 </t>
  </si>
  <si>
    <t>Переезд от ул. Советская до ул. Солнечная</t>
  </si>
  <si>
    <t>20  233  816  ОП  МП -22</t>
  </si>
  <si>
    <t>Проезд к кладбищу с. Гаврильск</t>
  </si>
  <si>
    <t>20  233  820  ОП  МП - 022</t>
  </si>
  <si>
    <t>20 233 816   ОП МП - 20</t>
  </si>
  <si>
    <t>Проезд к кладбищу</t>
  </si>
  <si>
    <t>Проезд к ул. Новая</t>
  </si>
  <si>
    <t>22  233  816  ОП  МП -17</t>
  </si>
  <si>
    <t>23  233  816  ОП  МП -18</t>
  </si>
  <si>
    <t xml:space="preserve">Русско-Буйловское сельское поселение </t>
  </si>
  <si>
    <t>с. Русская Буйловка</t>
  </si>
  <si>
    <t>с. Александровка Донская - пос. Копанки</t>
  </si>
  <si>
    <t>Ерышевское сельское поселение</t>
  </si>
  <si>
    <t xml:space="preserve">ул. Коммунаров </t>
  </si>
  <si>
    <t xml:space="preserve">Александро-Донское сельское поселение </t>
  </si>
  <si>
    <t>с. Александровка Донская</t>
  </si>
  <si>
    <t>с. Грань - х. Новомаксимово</t>
  </si>
  <si>
    <t>с. Черкасское - х. Ступино</t>
  </si>
  <si>
    <t>х. Чугуновка - д. Антиповка</t>
  </si>
  <si>
    <t>х. Данило</t>
  </si>
  <si>
    <t xml:space="preserve"> </t>
  </si>
  <si>
    <t>от _____________ 2022 № ______</t>
  </si>
  <si>
    <t>п. Карла Маркса - х. Крицкий</t>
  </si>
  <si>
    <t>ПЕРЕЧЕНЬ</t>
  </si>
  <si>
    <t xml:space="preserve"> автомобильных дорог общего пользования местного значения Павловского муниципального района Воронежской области</t>
  </si>
  <si>
    <t>4</t>
  </si>
  <si>
    <t>5</t>
  </si>
  <si>
    <t>Глава Павловского
муниципального района
Воронежской области</t>
  </si>
  <si>
    <t>М.Н.Янцов</t>
  </si>
  <si>
    <t>с. Царевка</t>
  </si>
  <si>
    <t>ул. Зеленая</t>
  </si>
  <si>
    <t>ул. Буденного</t>
  </si>
  <si>
    <t>ул. Шишкарева</t>
  </si>
  <si>
    <t>ул. Молодежная</t>
  </si>
  <si>
    <t>ул. Новоселов</t>
  </si>
  <si>
    <t>п. им. Жданова</t>
  </si>
  <si>
    <t>п. Заосередные Сады</t>
  </si>
  <si>
    <t>Категория автомобильной дороги общего пользования местного значения</t>
  </si>
  <si>
    <t>п. Новенький</t>
  </si>
  <si>
    <t>п. Каменск</t>
  </si>
  <si>
    <t>Проезд от а/б покрытия до  ул. Школьная</t>
  </si>
  <si>
    <t>п. Желдаковка</t>
  </si>
  <si>
    <t>ул. 2-я Ливенская</t>
  </si>
  <si>
    <t>х. Сухое Данило</t>
  </si>
  <si>
    <t>ул. Чмелевка</t>
  </si>
  <si>
    <t>ул. 2 Горбановка</t>
  </si>
  <si>
    <t>ул. Сычевка</t>
  </si>
  <si>
    <t>п. Карла Маркса</t>
  </si>
  <si>
    <t>п. Белая Деревня</t>
  </si>
  <si>
    <t>п. Копанки</t>
  </si>
  <si>
    <t>п. Рассвет</t>
  </si>
  <si>
    <t>1-й проезд</t>
  </si>
  <si>
    <t>2-й проезд</t>
  </si>
  <si>
    <t>Примыкание к ул. Луговая</t>
  </si>
  <si>
    <t>ул. Пролетарская (участок № 1)</t>
  </si>
  <si>
    <t>ул. Пролетарская (участок № 2)</t>
  </si>
  <si>
    <t>ул. Пролетарская (участок № 3)</t>
  </si>
  <si>
    <t>ул. Пролетарская (участок № 4)</t>
  </si>
  <si>
    <t>ул. Мира (участок № 1)</t>
  </si>
  <si>
    <t>ул. Мира (участок № 2)</t>
  </si>
  <si>
    <t>ул. Большая (участок № 1)</t>
  </si>
  <si>
    <t>ул. Большая (участок № 2)</t>
  </si>
  <si>
    <t>ул. Саши Могильниченко (участок № 1)</t>
  </si>
  <si>
    <t>ул. Саши Могильниченко (участок № 2)</t>
  </si>
  <si>
    <t>ул. Колхозная (участок № 1)</t>
  </si>
  <si>
    <t>ул. Колхозная (участок № 2)</t>
  </si>
  <si>
    <t>ул. Колхозная (участок № 3)</t>
  </si>
  <si>
    <t>ул. Мостовая (участок № 1)</t>
  </si>
  <si>
    <t>ул. Мостовая (участок № 2)</t>
  </si>
  <si>
    <t>ул. Набережная (участок № 1)</t>
  </si>
  <si>
    <t>ул. Набережная (участок № 2)</t>
  </si>
  <si>
    <t>ул. Заречка (участок № 1)</t>
  </si>
  <si>
    <t>ул. Заречка (участок № 2)</t>
  </si>
  <si>
    <t>ул. Пушкинская (участок № 1)</t>
  </si>
  <si>
    <t>ул. Пушкинская (участок № 2)</t>
  </si>
  <si>
    <t>пл. 1 Мая (участок № 1)</t>
  </si>
  <si>
    <t>пл. 1 Мая (участок № 2)</t>
  </si>
  <si>
    <t>пл. 1 Мая (участок № 3)</t>
  </si>
  <si>
    <t>пл. 1 Мая (участок № 4)</t>
  </si>
  <si>
    <t>ул. Кузнечная (участок № 1)</t>
  </si>
  <si>
    <t>ул. Кузнечная (участок № 2)</t>
  </si>
  <si>
    <t>ул. Александра Петлякова (участок № 1)</t>
  </si>
  <si>
    <t>ул. Александра Петлякова (участок № 2)</t>
  </si>
  <si>
    <t>ул. Александра Петлякова (участок № 3)</t>
  </si>
  <si>
    <t>ул. Березовка (участок № 1)</t>
  </si>
  <si>
    <t>ул. Березовка (участок № 2)</t>
  </si>
  <si>
    <t>ул. 23 Декабря (участок № 1)</t>
  </si>
  <si>
    <t>ул. 23 Декабря (участок № 2)</t>
  </si>
  <si>
    <t>ул. Советская (участок № 1)</t>
  </si>
  <si>
    <t>ул. Советская (участок № 2)</t>
  </si>
  <si>
    <t>ул. Советская (участок № 3)</t>
  </si>
  <si>
    <t>ул. Советская (участок № 4)</t>
  </si>
  <si>
    <t>ул. Заречная (участок № 1)</t>
  </si>
  <si>
    <t>ул. Заречная (участок № 2)</t>
  </si>
  <si>
    <t>ул. Николая Бурцева (участок № 1)</t>
  </si>
  <si>
    <t>ул. Николая Бурцева (участок № 2)</t>
  </si>
  <si>
    <t>ул. Первомайская (участок № 1)</t>
  </si>
  <si>
    <t>ул. Первомайская (участок № 2)</t>
  </si>
  <si>
    <t>ул. Первомайская (участок № 3)</t>
  </si>
  <si>
    <t>ул. Центральная (участок № 1)</t>
  </si>
  <si>
    <t>ул. Центральная (участок № 2)</t>
  </si>
  <si>
    <t>ул. Победы (участок № 1)</t>
  </si>
  <si>
    <t>ул. Победы (участок № 2)</t>
  </si>
  <si>
    <t>Проезд от ул. Молодежная к ул. Новая (участок № 1)</t>
  </si>
  <si>
    <t>Проезд от ул. Молодежная к ул. Новая (участок № 2)</t>
  </si>
  <si>
    <t>ул. Подлужная (участок № 1)</t>
  </si>
  <si>
    <t>ул. Подлужная (участок № 2)</t>
  </si>
  <si>
    <t>ул. Молодежная (участок № 1)</t>
  </si>
  <si>
    <t>ул. Молодежная (участок № 2)</t>
  </si>
  <si>
    <t>ул. Морозова (участок № 1)</t>
  </si>
  <si>
    <t>ул. Морозова (участок № 2)</t>
  </si>
  <si>
    <t>ул. Лесная (участок № 1)</t>
  </si>
  <si>
    <t>ул. Лесная (участок № 2)</t>
  </si>
  <si>
    <t>ул. Кахиповка (участок № 1)</t>
  </si>
  <si>
    <t>ул. Кахиповка (участок № 2)</t>
  </si>
  <si>
    <t>ул. Буденного (участок № 1)</t>
  </si>
  <si>
    <t>ул. Буденного (участок № 2)</t>
  </si>
  <si>
    <t>ул. Луговая (участок № 1)</t>
  </si>
  <si>
    <t>ул. Луговая (участок № 2)</t>
  </si>
  <si>
    <t>ул. Луговая (участок № 3)</t>
  </si>
  <si>
    <t>ул. Песчаная (участок № 1)</t>
  </si>
  <si>
    <t>ул. Песчаная (участок № 2)</t>
  </si>
  <si>
    <t>ул. Песчаная (участок № 4)</t>
  </si>
  <si>
    <t>ул. Песчаная (участок № 5)</t>
  </si>
  <si>
    <t>ул. Полевая (участок № 1)</t>
  </si>
  <si>
    <t>ул. Полевая (участок № 2)</t>
  </si>
  <si>
    <t>ул. Садовая (участок № 1)</t>
  </si>
  <si>
    <t>ул. Садовая (участок № 2)</t>
  </si>
  <si>
    <t>ул. Садовая (участок № 3)</t>
  </si>
  <si>
    <t>ул. Садовая (участок № 4)</t>
  </si>
  <si>
    <t>ул. Садовая (участок № 5)</t>
  </si>
  <si>
    <t>ул. Садовая (участок № 6)</t>
  </si>
  <si>
    <t>ул. Песчаная (участок № 3)</t>
  </si>
  <si>
    <t>ул. Озерная (участок № 1)</t>
  </si>
  <si>
    <t>ул. Озерная (участок № 2)</t>
  </si>
  <si>
    <t>ул. Озерная (участок № 3)</t>
  </si>
  <si>
    <t>ул. Озерная (участок № 4)</t>
  </si>
  <si>
    <t>х. Ступино (участок № 1)</t>
  </si>
  <si>
    <t>х. Ступино (участок № 2)</t>
  </si>
  <si>
    <t>х. Ступино (участок № 3)</t>
  </si>
  <si>
    <t>ул. Комсомольская (участок № 1)</t>
  </si>
  <si>
    <t>ул. Комсомольская (участок № 2)</t>
  </si>
  <si>
    <t>ул. Высокая (участок № 1)</t>
  </si>
  <si>
    <t>ул. Высокая (участок № 2)</t>
  </si>
  <si>
    <t>ул. Высокая (участок № 3)</t>
  </si>
  <si>
    <t>ул. Октябрьская (участок № 1)</t>
  </si>
  <si>
    <t>ул. Октябрьская (участок № 2)</t>
  </si>
  <si>
    <t>ул. Октябрьская (участок № 3)</t>
  </si>
  <si>
    <t>ул. Октябрьская (участок № 4)</t>
  </si>
  <si>
    <t>ул. Мира (участок № 3)</t>
  </si>
  <si>
    <t>ул. Спутник (участок № 1)</t>
  </si>
  <si>
    <t>ул. Спутник (участок № 2)</t>
  </si>
  <si>
    <t>ул. Солнечная (участок № 1)</t>
  </si>
  <si>
    <t>ул. Солнечная (участок № 2)</t>
  </si>
  <si>
    <t>ул. Солнечная (участок № 3)</t>
  </si>
  <si>
    <t>ул. Советская (участок № 5)</t>
  </si>
  <si>
    <t>ул. Советская (участок № 6)</t>
  </si>
  <si>
    <t>ул. Советская (участок № 7)</t>
  </si>
  <si>
    <t>ул. Степная (участок № 1)</t>
  </si>
  <si>
    <t>ул. Степная (участок № 2)</t>
  </si>
  <si>
    <t>ул. Степная (участок № 3)</t>
  </si>
  <si>
    <t>ул. Степная (участок № 4)</t>
  </si>
  <si>
    <t>ул. Свободы (участок № 1)</t>
  </si>
  <si>
    <t>ул. Свободы (участок № 2)</t>
  </si>
  <si>
    <t>ул. Свободы (участок № 3)</t>
  </si>
  <si>
    <t>ул. Славы (участок № 1)</t>
  </si>
  <si>
    <t>ул. Славы (участок № 2)</t>
  </si>
  <si>
    <t>ул. Славы (участок № 3)</t>
  </si>
  <si>
    <t>ул. Славы (участок № 4)</t>
  </si>
  <si>
    <t>ул. Лесная (участок № 3)</t>
  </si>
  <si>
    <t>ул. Лесная (участок № 4)</t>
  </si>
  <si>
    <t xml:space="preserve">ул. Ленина (участок № 1) </t>
  </si>
  <si>
    <t>ул. Ленина (участок № 2)</t>
  </si>
  <si>
    <t>ул. Гагарина (участок № 1)</t>
  </si>
  <si>
    <t>ул. Гагарина (участок № 2)</t>
  </si>
  <si>
    <t>СНТ (участок № 1)</t>
  </si>
  <si>
    <t>СНТ (участок № 2)</t>
  </si>
  <si>
    <t>СНТ (участок № 3)</t>
  </si>
  <si>
    <t>СНТ (участок № 4)</t>
  </si>
  <si>
    <t>СНТ (участок № 5)</t>
  </si>
  <si>
    <t>Дом № 1 - дом № 43 (участок № 1)</t>
  </si>
  <si>
    <t>Дом № 1 - дом № 43 (участок № 2)</t>
  </si>
  <si>
    <t>Дом № 1 - дом № 43 (участок № 3)</t>
  </si>
  <si>
    <t>Дом № 1 - дом № 43 (участок № 4)</t>
  </si>
  <si>
    <t>ул. Первомайская (участок № 4)</t>
  </si>
  <si>
    <t>ул. Буденного (участок № 3)</t>
  </si>
  <si>
    <t>ул. Коммунальная (участок № 1)</t>
  </si>
  <si>
    <t>ул. Коммунальная (участок № 2)</t>
  </si>
  <si>
    <t>ул. Коммунальная (участок № 3)</t>
  </si>
  <si>
    <t>ул. 50 лет Победы</t>
  </si>
  <si>
    <t>V</t>
  </si>
  <si>
    <t>с. Берёзово</t>
  </si>
  <si>
    <t>ул. Садовая - примыкание к ул. Первомайской</t>
  </si>
  <si>
    <t>п. Шкурлат 3-й</t>
  </si>
  <si>
    <t>IV</t>
  </si>
  <si>
    <t>ул. Депутатская</t>
  </si>
  <si>
    <t>ул. 2-я Подлесная (участок № 1)</t>
  </si>
  <si>
    <t>ул. 2-я Подлесная (участок № 2)</t>
  </si>
  <si>
    <t>ул. А. Матросова</t>
  </si>
  <si>
    <t>ул. М. Горького</t>
  </si>
  <si>
    <t>20  233  852  ОП  МП -18</t>
  </si>
  <si>
    <t>ул. Колхозная (участок № 4)</t>
  </si>
  <si>
    <t>ул. Космонавтов (участок № 1)</t>
  </si>
  <si>
    <t>ул. Космонавтов (участок № 2)</t>
  </si>
  <si>
    <t>ул. Набережная (участок № 3)</t>
  </si>
  <si>
    <t>ул. Ремесленная (участок № 1)</t>
  </si>
  <si>
    <t>ул. Ремесленная (участок № 2)</t>
  </si>
  <si>
    <t xml:space="preserve">20 233  804  ОП  МП -06 </t>
  </si>
  <si>
    <t xml:space="preserve">20 233  804  ОП  МП -07 </t>
  </si>
  <si>
    <t xml:space="preserve">20 233  804  ОП  МП -08 </t>
  </si>
  <si>
    <t>ул. Первомайская (участок № 5)</t>
  </si>
  <si>
    <t>ул. Первомайская (участок № 6)</t>
  </si>
  <si>
    <t>ул. Коммунальная (участок № 4)</t>
  </si>
  <si>
    <t>ул. Коммунальная (участок № 5)</t>
  </si>
  <si>
    <t>ул. Ленинская (участок № 2)</t>
  </si>
  <si>
    <t>ул. Ленинская (участок № 1)</t>
  </si>
  <si>
    <t>ул. Мира (участок № 4)</t>
  </si>
  <si>
    <t>ул. Большая (участок № 3)</t>
  </si>
  <si>
    <t>ул. Набережная (участок № 4)</t>
  </si>
  <si>
    <t xml:space="preserve">пер. Школьный </t>
  </si>
  <si>
    <t>ул. Заречка (участок № 3)</t>
  </si>
  <si>
    <t>ул. Куйбышева (участок № 2)</t>
  </si>
  <si>
    <t>ул. Куйбышева (участок № 1)</t>
  </si>
  <si>
    <t>пл. 1 Мая (участок № 5)</t>
  </si>
  <si>
    <t>ул. Александра Петлякова (участок № 4)</t>
  </si>
  <si>
    <t>ул. Березовка (участок № 3)</t>
  </si>
  <si>
    <t>ул. Березовка (участок № 4)</t>
  </si>
  <si>
    <t>ул. Березовка (участок № 5)</t>
  </si>
  <si>
    <t>ул. Березовка (участок № 6)</t>
  </si>
  <si>
    <t>от ул. Подлужной до ул. Садовой (участок № 1)</t>
  </si>
  <si>
    <t>от ул. Подлужной до ул. Садовой (участок № 2)</t>
  </si>
  <si>
    <t>ул. Ленина (участок № 1)</t>
  </si>
  <si>
    <t>ул. Курортная (участок № 2)</t>
  </si>
  <si>
    <t>ул. Курортная (участок № 1)</t>
  </si>
  <si>
    <t>ул. Мезенцева (участок № 2)</t>
  </si>
  <si>
    <t>ул. Мезенцева (участок № 1)</t>
  </si>
  <si>
    <t>ул. Школьная (участок № 3)</t>
  </si>
  <si>
    <t>ул. Школьная (участок № 1)</t>
  </si>
  <si>
    <t>ул. Школьная (участок № 2)</t>
  </si>
  <si>
    <t>ул. Коммунаров (участок № 3)</t>
  </si>
  <si>
    <t>ул. Коммунаров (участок № 1)</t>
  </si>
  <si>
    <t>ул. Коммунаров (участок № 2)</t>
  </si>
  <si>
    <t>ул. Зеленая (участок № 2)</t>
  </si>
  <si>
    <t>ул. Зеленая (участок № 1)</t>
  </si>
  <si>
    <t>ул. 1 Мая (участок № 3)</t>
  </si>
  <si>
    <t>ул. 1 Мая (участок № 1)</t>
  </si>
  <si>
    <t>ул. 1 Мая (участок № 2)</t>
  </si>
  <si>
    <t>ул. Центральная (участок № 3)</t>
  </si>
  <si>
    <t>ул. Братьев Плахиных (участок № 2)</t>
  </si>
  <si>
    <t>ул. Братьев Плахиных (участок № 1)</t>
  </si>
  <si>
    <t>ул. Юбилейная (участок № 2)</t>
  </si>
  <si>
    <t>ул. Юбилейная (участок № 1)</t>
  </si>
  <si>
    <t>ул. Черемушки (участок № 4)</t>
  </si>
  <si>
    <t>ул. Черемушки (участок № 1)</t>
  </si>
  <si>
    <t>ул. Черемушки (участок № 2)</t>
  </si>
  <si>
    <t>ул. Черемушки (участок № 3)</t>
  </si>
  <si>
    <t>ул. 1-я Ливенская (участок № 2)</t>
  </si>
  <si>
    <t>ул. 1-я Ливенская (участок № 1)</t>
  </si>
  <si>
    <t>ул. Пирогова (участок № 2)</t>
  </si>
  <si>
    <t>ул. Пирогова (участок № 1)</t>
  </si>
  <si>
    <t>х. Сухое Данило (участок № 3)</t>
  </si>
  <si>
    <t>х. Сухое Данило (участок № 1)</t>
  </si>
  <si>
    <t>х. Сухое Данило (участок № 2)</t>
  </si>
  <si>
    <t>ул. Ср.Садовая (участок № 2)</t>
  </si>
  <si>
    <t>ул. Ср.Садовая (участок № 1)</t>
  </si>
  <si>
    <t>ул. Нижне-Садовая (участок № 2)</t>
  </si>
  <si>
    <t>ул. Нижне-Садовая (участок № 1)</t>
  </si>
  <si>
    <t>ул. Подлесная (участок № 2)</t>
  </si>
  <si>
    <t>ул. Подлесная (участок № 1)</t>
  </si>
  <si>
    <t>ул. Чапаева (участок № 2)</t>
  </si>
  <si>
    <t>ул. Чапаева (участок № 1)</t>
  </si>
  <si>
    <t>ул. Почтовая (участок № 3)</t>
  </si>
  <si>
    <t>ул. Почтовая (участок № 1)</t>
  </si>
  <si>
    <t>ул. Почтовая (участок № 2)</t>
  </si>
  <si>
    <t>ул. Руднева (участок № 2)</t>
  </si>
  <si>
    <t>ул. Руднева (участок № 1)</t>
  </si>
  <si>
    <t>ул. Нижне-Луговая (участок № 5)</t>
  </si>
  <si>
    <t>ул. Нижне-Луговая (участок № 1)</t>
  </si>
  <si>
    <t>ул. Нижне-Луговая (участок № 2)</t>
  </si>
  <si>
    <t>ул. Нижне-Луговая (участок № 3)</t>
  </si>
  <si>
    <t>ул. Нижне-Луговая (участок № 4)</t>
  </si>
  <si>
    <t>ул. Крупской (участок № 2)</t>
  </si>
  <si>
    <t>ул. Крупской (участок № 1)</t>
  </si>
  <si>
    <t>ул. Юных Героев (участок № 2)</t>
  </si>
  <si>
    <t>ул. Юных Героев (участок № 1)</t>
  </si>
  <si>
    <t>ул. Герино (участок № 2)</t>
  </si>
  <si>
    <t>ул. Герино (участок № 1)</t>
  </si>
  <si>
    <t>ул. 1 Горбановка (участок № 2)</t>
  </si>
  <si>
    <t>ул. 1 Горбановка (участок № 1)</t>
  </si>
  <si>
    <t xml:space="preserve">ул. Луговая </t>
  </si>
  <si>
    <t>пл. Базарная (участок № 3)</t>
  </si>
  <si>
    <t>пл. Базарная (участок № 2)</t>
  </si>
  <si>
    <t>пл. Базарная (участок № 1)</t>
  </si>
  <si>
    <t>пл. Первомайская (участок № 2)</t>
  </si>
  <si>
    <t>пл. Первомайская (участок № 1)</t>
  </si>
  <si>
    <t>пер. Красный (участок № 4)</t>
  </si>
  <si>
    <t>пер. Красный (участок № 1)</t>
  </si>
  <si>
    <t>пер. Красный (участок № 2)</t>
  </si>
  <si>
    <t>пер. Красный (участок № 3)</t>
  </si>
  <si>
    <t>пер. Почтовый (участок № 2)</t>
  </si>
  <si>
    <t>пер. Почтовый (участок № 1)</t>
  </si>
  <si>
    <t>ул. Кленская (участок № 5)</t>
  </si>
  <si>
    <t>ул. Кленская (участок № 1)</t>
  </si>
  <si>
    <t>ул. Кленская (участок № 2)</t>
  </si>
  <si>
    <t>ул. Кленская (участок № 3)</t>
  </si>
  <si>
    <t>ул. Кленская (участок № 4)</t>
  </si>
  <si>
    <t>ул. Никитинская (участок № 3)</t>
  </si>
  <si>
    <t>ул. Никитинская (участок № 1)</t>
  </si>
  <si>
    <t>ул. Никитинская (участок № 2)</t>
  </si>
  <si>
    <t>ул. А. Щукина (участок № 2)</t>
  </si>
  <si>
    <t>ул. А. Щукина (участок № 1)</t>
  </si>
  <si>
    <t>ул. Московская (участок № 2)</t>
  </si>
  <si>
    <t>ул. Московская (участок № 1)</t>
  </si>
  <si>
    <t>ул. Декабристов (участок № 2)</t>
  </si>
  <si>
    <t>ул. Декабристов (участок № 1)</t>
  </si>
  <si>
    <t>ул. Роща (участок № 2)</t>
  </si>
  <si>
    <t>ул. Роща (участок № 1)</t>
  </si>
  <si>
    <t>ул. 30 лет Победы (участок № 3)</t>
  </si>
  <si>
    <t>ул. 30 лет Победы (участок № 1)</t>
  </si>
  <si>
    <t>ул. 30 лет Победы (участок № 2)</t>
  </si>
  <si>
    <t>ул. Переулок (участок № 2)</t>
  </si>
  <si>
    <t>ул. Переулок (участок № 1)</t>
  </si>
  <si>
    <t>ул. Подлужная (участок № 3)</t>
  </si>
  <si>
    <t>ул. Морозова (участок № 3)</t>
  </si>
  <si>
    <t>ул. Морозова (участок № 4)</t>
  </si>
  <si>
    <t>ул. Набережная (участок № 5)</t>
  </si>
  <si>
    <t>п. Желдаковка (участок № 1)</t>
  </si>
  <si>
    <t>п. Желдаковка (участок № 2)</t>
  </si>
  <si>
    <t>п. Желдаковка (участок № 3)</t>
  </si>
  <si>
    <t>ул. Мичурина (участок № 2)</t>
  </si>
  <si>
    <t>ул. Мичурина (участок № 1)</t>
  </si>
  <si>
    <t>Авт. дорога</t>
  </si>
  <si>
    <t>Авт. дорога № 1</t>
  </si>
  <si>
    <t>Авт. дорога № 2</t>
  </si>
  <si>
    <t>Авт. дорога № 3</t>
  </si>
  <si>
    <t>Авт. дорога № 4</t>
  </si>
  <si>
    <t>Авт. дорога № 5</t>
  </si>
  <si>
    <t>ул. Скрынникова (участок № 2)</t>
  </si>
  <si>
    <t>ул. Скрынникова (участок № 1)</t>
  </si>
  <si>
    <t>пер. Первомайский (участок № 2)</t>
  </si>
  <si>
    <t>пер. Первомайский (участок № 1)</t>
  </si>
  <si>
    <t>ул. Богучарская (участок № 4)</t>
  </si>
  <si>
    <t>ул. Богучарская (участок № 1)</t>
  </si>
  <si>
    <t>ул. Богучарская (участок № 2)</t>
  </si>
  <si>
    <t>ул. Богучарская (участок № 3)</t>
  </si>
  <si>
    <t>ул. Зелёная (участок № 2)</t>
  </si>
  <si>
    <t>ул. Зелёная (участок № 1)</t>
  </si>
  <si>
    <t>ул. Комарова (участок № 1)</t>
  </si>
  <si>
    <t>ул. Комарова (участок № 2)</t>
  </si>
  <si>
    <t>ул. Комарова (участок № 3)</t>
  </si>
  <si>
    <t>ул. Лизы Чайкиной (участок № 3)</t>
  </si>
  <si>
    <t>ул. Лизы Чайкиной (участок № 1)</t>
  </si>
  <si>
    <t>ул. Лизы Чайкиной (участок № 2)</t>
  </si>
  <si>
    <t>пр. Революции (участок № 3)</t>
  </si>
  <si>
    <t>пр. Революции (участок № 1)</t>
  </si>
  <si>
    <t>пр. Революции (участок № 2)</t>
  </si>
  <si>
    <t>пр. Революции (участок № 4)</t>
  </si>
  <si>
    <t>ул. Давиденко (участок № 1)</t>
  </si>
  <si>
    <t>ул. Давиденко (участок № 2)</t>
  </si>
  <si>
    <t>ул. Давиденко (участок № 3)</t>
  </si>
  <si>
    <t>ул. Шевченко (участок № 2)</t>
  </si>
  <si>
    <t>ул. Шевченко (участок № 1)</t>
  </si>
  <si>
    <t>ул. Ворошилова (участок № 3)</t>
  </si>
  <si>
    <t>ул. Ворошилова (участок № 1)</t>
  </si>
  <si>
    <t>ул. Ворошилова (участок № 2)</t>
  </si>
  <si>
    <t>ул. З. Космодемьянской           (участок № 1)</t>
  </si>
  <si>
    <t>ул. З. Космодемьянской         (участок № 2)</t>
  </si>
  <si>
    <t>ул. З. Космодемьянской        (участок № 3)</t>
  </si>
  <si>
    <t>ул. Пушкина (участок № 3)</t>
  </si>
  <si>
    <t>ул. Пушкина (участок № 1)</t>
  </si>
  <si>
    <t>ул. Пушкина (участок № 2)</t>
  </si>
  <si>
    <t>ул. О. Кошевого (участок № 2)</t>
  </si>
  <si>
    <t>ул. О. Кошевого (участок № 1)</t>
  </si>
  <si>
    <t>ул. Некрасова (участок № 2)</t>
  </si>
  <si>
    <t>ул. Некрасова (участок № 1)</t>
  </si>
</sst>
</file>

<file path=xl/styles.xml><?xml version="1.0" encoding="utf-8"?>
<styleSheet xmlns="http://schemas.openxmlformats.org/spreadsheetml/2006/main">
  <numFmts count="1">
    <numFmt numFmtId="164" formatCode="0.000"/>
  </numFmts>
  <fonts count="14">
    <font>
      <sz val="11"/>
      <color theme="1"/>
      <name val="Calibri"/>
      <family val="2"/>
      <charset val="204"/>
      <scheme val="minor"/>
    </font>
    <font>
      <sz val="12"/>
      <color rgb="FF2D2D2D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color rgb="FF4C4C4C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9">
    <xf numFmtId="0" fontId="0" fillId="0" borderId="0" xfId="0"/>
    <xf numFmtId="0" fontId="3" fillId="0" borderId="0" xfId="0" applyFont="1" applyAlignment="1"/>
    <xf numFmtId="0" fontId="3" fillId="0" borderId="0" xfId="0" applyFont="1"/>
    <xf numFmtId="0" fontId="0" fillId="2" borderId="0" xfId="0" applyFill="1"/>
    <xf numFmtId="0" fontId="1" fillId="2" borderId="1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/>
    </xf>
    <xf numFmtId="0" fontId="2" fillId="2" borderId="1" xfId="0" applyFont="1" applyFill="1" applyBorder="1" applyAlignment="1">
      <alignment horizontal="left"/>
    </xf>
    <xf numFmtId="0" fontId="7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/>
    <xf numFmtId="164" fontId="6" fillId="2" borderId="1" xfId="0" applyNumberFormat="1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2" borderId="1" xfId="0" applyFont="1" applyFill="1" applyBorder="1"/>
    <xf numFmtId="164" fontId="9" fillId="2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164" fontId="10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wrapText="1"/>
    </xf>
    <xf numFmtId="164" fontId="6" fillId="2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/>
    <xf numFmtId="164" fontId="2" fillId="2" borderId="4" xfId="0" applyNumberFormat="1" applyFont="1" applyFill="1" applyBorder="1" applyAlignment="1">
      <alignment horizontal="center"/>
    </xf>
    <xf numFmtId="0" fontId="11" fillId="2" borderId="1" xfId="0" applyFont="1" applyFill="1" applyBorder="1" applyAlignment="1"/>
    <xf numFmtId="0" fontId="12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164" fontId="6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0" fontId="0" fillId="2" borderId="3" xfId="0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6" fillId="0" borderId="1" xfId="0" applyFont="1" applyFill="1" applyBorder="1"/>
    <xf numFmtId="164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left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/>
    </xf>
    <xf numFmtId="0" fontId="0" fillId="0" borderId="0" xfId="0" applyFill="1"/>
    <xf numFmtId="0" fontId="13" fillId="0" borderId="0" xfId="0" applyFont="1" applyFill="1"/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3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0" fillId="2" borderId="9" xfId="0" applyFill="1" applyBorder="1" applyAlignment="1"/>
    <xf numFmtId="0" fontId="6" fillId="2" borderId="2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0" fillId="2" borderId="4" xfId="0" applyFill="1" applyBorder="1" applyAlignment="1"/>
    <xf numFmtId="0" fontId="0" fillId="2" borderId="3" xfId="0" applyFill="1" applyBorder="1" applyAlignment="1"/>
    <xf numFmtId="0" fontId="2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3" xfId="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164" fontId="2" fillId="2" borderId="2" xfId="0" applyNumberFormat="1" applyFont="1" applyFill="1" applyBorder="1" applyAlignment="1">
      <alignment horizontal="center"/>
    </xf>
    <xf numFmtId="164" fontId="2" fillId="2" borderId="3" xfId="0" applyNumberFormat="1" applyFont="1" applyFill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0" fillId="2" borderId="6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6" fillId="2" borderId="4" xfId="0" applyFont="1" applyFill="1" applyBorder="1" applyAlignment="1">
      <alignment horizontal="left" vertical="center"/>
    </xf>
    <xf numFmtId="0" fontId="0" fillId="2" borderId="3" xfId="0" applyFill="1" applyBorder="1" applyAlignment="1">
      <alignment horizontal="center"/>
    </xf>
    <xf numFmtId="0" fontId="6" fillId="2" borderId="3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1592F"/>
      <color rgb="FF446844"/>
      <color rgb="FF7C304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B1:J808"/>
  <sheetViews>
    <sheetView tabSelected="1" view="pageBreakPreview" topLeftCell="B631" zoomScaleNormal="115" zoomScaleSheetLayoutView="100" workbookViewId="0">
      <pane xSplit="3" topLeftCell="E1" activePane="topRight" state="frozen"/>
      <selection activeCell="B1" sqref="B1"/>
      <selection pane="topRight" activeCell="D578" sqref="D578"/>
    </sheetView>
  </sheetViews>
  <sheetFormatPr defaultRowHeight="15"/>
  <cols>
    <col min="1" max="1" width="1.5703125" customWidth="1"/>
    <col min="2" max="2" width="6" customWidth="1"/>
    <col min="3" max="3" width="27.5703125" customWidth="1"/>
    <col min="4" max="4" width="47.42578125" bestFit="1" customWidth="1"/>
    <col min="5" max="5" width="19.42578125" customWidth="1"/>
    <col min="6" max="6" width="11.28515625" customWidth="1"/>
    <col min="7" max="7" width="11.5703125" customWidth="1"/>
    <col min="8" max="8" width="11" customWidth="1"/>
    <col min="9" max="9" width="9.85546875" customWidth="1"/>
  </cols>
  <sheetData>
    <row r="1" spans="2:10" ht="16.5">
      <c r="F1" s="1" t="s">
        <v>9</v>
      </c>
      <c r="G1" s="1"/>
      <c r="H1" s="1"/>
      <c r="I1" s="1"/>
    </row>
    <row r="2" spans="2:10" ht="16.5">
      <c r="F2" s="1" t="s">
        <v>10</v>
      </c>
      <c r="G2" s="1"/>
      <c r="H2" s="1"/>
      <c r="I2" s="1"/>
    </row>
    <row r="3" spans="2:10" ht="16.5">
      <c r="F3" s="1" t="s">
        <v>11</v>
      </c>
      <c r="G3" s="1"/>
      <c r="H3" s="1"/>
      <c r="I3" s="1"/>
      <c r="J3" s="1"/>
    </row>
    <row r="4" spans="2:10" ht="16.5">
      <c r="F4" s="1" t="s">
        <v>543</v>
      </c>
      <c r="G4" s="1"/>
      <c r="H4" s="1"/>
      <c r="I4" s="1"/>
      <c r="J4" s="1"/>
    </row>
    <row r="5" spans="2:10" ht="16.5">
      <c r="F5" s="1" t="s">
        <v>567</v>
      </c>
      <c r="G5" s="1"/>
      <c r="H5" s="1"/>
      <c r="I5" s="1"/>
      <c r="J5" s="1"/>
    </row>
    <row r="6" spans="2:10" ht="16.5" customHeight="1">
      <c r="B6" s="173" t="s">
        <v>569</v>
      </c>
      <c r="C6" s="173"/>
      <c r="D6" s="173"/>
      <c r="E6" s="173"/>
      <c r="F6" s="173"/>
      <c r="G6" s="173"/>
      <c r="H6" s="173"/>
      <c r="I6" s="173"/>
      <c r="J6" s="1"/>
    </row>
    <row r="7" spans="2:10" ht="1.5" customHeight="1">
      <c r="B7" s="147"/>
      <c r="C7" s="147"/>
      <c r="D7" s="147"/>
      <c r="E7" s="147"/>
      <c r="F7" s="147"/>
      <c r="G7" s="147"/>
      <c r="H7" s="147"/>
      <c r="I7" s="147"/>
      <c r="J7" s="1"/>
    </row>
    <row r="8" spans="2:10" ht="24" customHeight="1">
      <c r="B8" s="155" t="s">
        <v>570</v>
      </c>
      <c r="C8" s="155"/>
      <c r="D8" s="155"/>
      <c r="E8" s="155"/>
      <c r="F8" s="155"/>
      <c r="G8" s="155"/>
      <c r="H8" s="155"/>
      <c r="I8" s="155"/>
      <c r="J8" s="1"/>
    </row>
    <row r="9" spans="2:10" ht="5.45" customHeight="1">
      <c r="B9" s="3"/>
      <c r="C9" s="3"/>
      <c r="D9" s="3"/>
      <c r="E9" s="3"/>
      <c r="F9" s="3"/>
      <c r="G9" s="3"/>
      <c r="H9" s="3"/>
      <c r="I9" s="3"/>
    </row>
    <row r="10" spans="2:10" ht="33.75" customHeight="1">
      <c r="B10" s="165" t="s">
        <v>6</v>
      </c>
      <c r="C10" s="165" t="s">
        <v>7</v>
      </c>
      <c r="D10" s="165" t="s">
        <v>8</v>
      </c>
      <c r="E10" s="165" t="s">
        <v>583</v>
      </c>
      <c r="F10" s="160" t="s">
        <v>1</v>
      </c>
      <c r="G10" s="161"/>
      <c r="H10" s="161"/>
      <c r="I10" s="162"/>
    </row>
    <row r="11" spans="2:10" ht="15.75" customHeight="1">
      <c r="B11" s="166"/>
      <c r="C11" s="166"/>
      <c r="D11" s="166"/>
      <c r="E11" s="166"/>
      <c r="F11" s="163" t="s">
        <v>2</v>
      </c>
      <c r="G11" s="157" t="s">
        <v>0</v>
      </c>
      <c r="H11" s="158"/>
      <c r="I11" s="159"/>
    </row>
    <row r="12" spans="2:10" ht="28.9" customHeight="1">
      <c r="B12" s="167"/>
      <c r="C12" s="167"/>
      <c r="D12" s="167"/>
      <c r="E12" s="167"/>
      <c r="F12" s="164"/>
      <c r="G12" s="50" t="s">
        <v>3</v>
      </c>
      <c r="H12" s="50" t="s">
        <v>4</v>
      </c>
      <c r="I12" s="50" t="s">
        <v>5</v>
      </c>
    </row>
    <row r="13" spans="2:10" ht="15.75">
      <c r="B13" s="4">
        <v>1</v>
      </c>
      <c r="C13" s="4">
        <v>2</v>
      </c>
      <c r="D13" s="4">
        <v>3</v>
      </c>
      <c r="E13" s="4">
        <v>4</v>
      </c>
      <c r="F13" s="4">
        <v>5</v>
      </c>
      <c r="G13" s="4">
        <v>6</v>
      </c>
      <c r="H13" s="4">
        <v>7</v>
      </c>
      <c r="I13" s="4">
        <v>8</v>
      </c>
    </row>
    <row r="14" spans="2:10" ht="15.75" customHeight="1">
      <c r="B14" s="5"/>
      <c r="C14" s="156" t="s">
        <v>12</v>
      </c>
      <c r="D14" s="156"/>
      <c r="E14" s="156"/>
      <c r="F14" s="156"/>
      <c r="G14" s="156"/>
      <c r="H14" s="156"/>
      <c r="I14" s="156"/>
    </row>
    <row r="15" spans="2:10" ht="31.5">
      <c r="B15" s="6" t="s">
        <v>39</v>
      </c>
      <c r="C15" s="7" t="s">
        <v>16</v>
      </c>
      <c r="D15" s="8" t="s">
        <v>557</v>
      </c>
      <c r="E15" s="9" t="s">
        <v>736</v>
      </c>
      <c r="F15" s="10">
        <f>G15+H15+I15</f>
        <v>12.8</v>
      </c>
      <c r="G15" s="10"/>
      <c r="H15" s="10"/>
      <c r="I15" s="10">
        <v>12.8</v>
      </c>
    </row>
    <row r="16" spans="2:10" ht="15.75">
      <c r="B16" s="11" t="s">
        <v>40</v>
      </c>
      <c r="C16" s="12" t="s">
        <v>17</v>
      </c>
      <c r="D16" s="13" t="s">
        <v>568</v>
      </c>
      <c r="E16" s="9" t="s">
        <v>736</v>
      </c>
      <c r="F16" s="10">
        <f t="shared" ref="F16:F84" si="0">G16+H16+I16</f>
        <v>6.15</v>
      </c>
      <c r="G16" s="10">
        <v>0.9</v>
      </c>
      <c r="H16" s="10">
        <v>5.25</v>
      </c>
      <c r="I16" s="10"/>
    </row>
    <row r="17" spans="2:9" ht="15.75">
      <c r="B17" s="11" t="s">
        <v>41</v>
      </c>
      <c r="C17" s="12" t="s">
        <v>18</v>
      </c>
      <c r="D17" s="13" t="s">
        <v>13</v>
      </c>
      <c r="E17" s="9" t="s">
        <v>736</v>
      </c>
      <c r="F17" s="10">
        <f t="shared" si="0"/>
        <v>6.85</v>
      </c>
      <c r="G17" s="10"/>
      <c r="H17" s="10"/>
      <c r="I17" s="10">
        <v>6.85</v>
      </c>
    </row>
    <row r="18" spans="2:9" ht="15.75">
      <c r="B18" s="9"/>
      <c r="C18" s="9" t="s">
        <v>15</v>
      </c>
      <c r="D18" s="13"/>
      <c r="E18" s="9"/>
      <c r="F18" s="26">
        <f>G18+H18+I18</f>
        <v>25.799999999999997</v>
      </c>
      <c r="G18" s="26">
        <f>G15+G16+G17</f>
        <v>0.9</v>
      </c>
      <c r="H18" s="26">
        <f>H15+H16+H17</f>
        <v>5.25</v>
      </c>
      <c r="I18" s="26">
        <f>SUM(I15:I17)</f>
        <v>19.649999999999999</v>
      </c>
    </row>
    <row r="19" spans="2:9" ht="15.75">
      <c r="B19" s="14"/>
      <c r="C19" s="128" t="s">
        <v>560</v>
      </c>
      <c r="D19" s="129"/>
      <c r="E19" s="129"/>
      <c r="F19" s="129"/>
      <c r="G19" s="129"/>
      <c r="H19" s="129"/>
      <c r="I19" s="130"/>
    </row>
    <row r="20" spans="2:9" ht="15.75">
      <c r="B20" s="150" t="s">
        <v>561</v>
      </c>
      <c r="C20" s="178"/>
      <c r="D20" s="178"/>
      <c r="E20" s="178"/>
      <c r="F20" s="178"/>
      <c r="G20" s="178"/>
      <c r="H20" s="178"/>
      <c r="I20" s="179"/>
    </row>
    <row r="21" spans="2:9" ht="15.75" customHeight="1">
      <c r="B21" s="115" t="s">
        <v>571</v>
      </c>
      <c r="C21" s="114" t="s">
        <v>19</v>
      </c>
      <c r="D21" s="74" t="s">
        <v>600</v>
      </c>
      <c r="E21" s="71" t="s">
        <v>736</v>
      </c>
      <c r="F21" s="91">
        <f>SUM(G21:I23)</f>
        <v>1.4100000000000001</v>
      </c>
      <c r="G21" s="10">
        <v>0.73499999999999999</v>
      </c>
      <c r="H21" s="10"/>
      <c r="I21" s="10"/>
    </row>
    <row r="22" spans="2:9" ht="15.75" customHeight="1">
      <c r="B22" s="115"/>
      <c r="C22" s="114"/>
      <c r="D22" s="74" t="s">
        <v>601</v>
      </c>
      <c r="E22" s="71" t="s">
        <v>736</v>
      </c>
      <c r="F22" s="92"/>
      <c r="G22" s="10">
        <v>0.53800000000000003</v>
      </c>
      <c r="H22" s="10"/>
      <c r="I22" s="10"/>
    </row>
    <row r="23" spans="2:9" ht="15.75">
      <c r="B23" s="115"/>
      <c r="C23" s="114"/>
      <c r="D23" s="74" t="s">
        <v>602</v>
      </c>
      <c r="E23" s="9" t="s">
        <v>736</v>
      </c>
      <c r="F23" s="93"/>
      <c r="G23" s="10">
        <v>0.13700000000000001</v>
      </c>
      <c r="H23" s="10"/>
      <c r="I23" s="10"/>
    </row>
    <row r="24" spans="2:9" ht="15.75">
      <c r="B24" s="11" t="s">
        <v>572</v>
      </c>
      <c r="C24" s="12" t="s">
        <v>20</v>
      </c>
      <c r="D24" s="15" t="s">
        <v>37</v>
      </c>
      <c r="E24" s="9" t="s">
        <v>736</v>
      </c>
      <c r="F24" s="10">
        <f t="shared" si="0"/>
        <v>2.633</v>
      </c>
      <c r="G24" s="41">
        <v>1.6</v>
      </c>
      <c r="H24" s="10"/>
      <c r="I24" s="10">
        <v>1.0329999999999999</v>
      </c>
    </row>
    <row r="25" spans="2:9" ht="15.75">
      <c r="B25" s="11" t="s">
        <v>42</v>
      </c>
      <c r="C25" s="12" t="s">
        <v>21</v>
      </c>
      <c r="D25" s="15" t="s">
        <v>38</v>
      </c>
      <c r="E25" s="9" t="s">
        <v>736</v>
      </c>
      <c r="F25" s="10">
        <f t="shared" si="0"/>
        <v>0.89500000000000002</v>
      </c>
      <c r="G25" s="10">
        <v>0.88200000000000001</v>
      </c>
      <c r="H25" s="10"/>
      <c r="I25" s="10">
        <v>1.2999999999999999E-2</v>
      </c>
    </row>
    <row r="26" spans="2:9" ht="15.75">
      <c r="B26" s="11" t="s">
        <v>43</v>
      </c>
      <c r="C26" s="12" t="s">
        <v>22</v>
      </c>
      <c r="D26" s="15" t="s">
        <v>52</v>
      </c>
      <c r="E26" s="9" t="s">
        <v>736</v>
      </c>
      <c r="F26" s="10">
        <f t="shared" si="0"/>
        <v>0.92400000000000004</v>
      </c>
      <c r="G26" s="10">
        <v>0.874</v>
      </c>
      <c r="H26" s="10"/>
      <c r="I26" s="10">
        <v>0.05</v>
      </c>
    </row>
    <row r="27" spans="2:9" ht="15.75">
      <c r="B27" s="11" t="s">
        <v>44</v>
      </c>
      <c r="C27" s="12" t="s">
        <v>23</v>
      </c>
      <c r="D27" s="15" t="s">
        <v>53</v>
      </c>
      <c r="E27" s="9" t="s">
        <v>736</v>
      </c>
      <c r="F27" s="10">
        <f>G27+H27+I27</f>
        <v>1.1579999999999999</v>
      </c>
      <c r="G27" s="10">
        <v>0.69</v>
      </c>
      <c r="H27" s="10"/>
      <c r="I27" s="10">
        <v>0.46800000000000003</v>
      </c>
    </row>
    <row r="28" spans="2:9" ht="15.75">
      <c r="B28" s="11" t="s">
        <v>45</v>
      </c>
      <c r="C28" s="12" t="s">
        <v>24</v>
      </c>
      <c r="D28" s="15" t="s">
        <v>54</v>
      </c>
      <c r="E28" s="9" t="s">
        <v>736</v>
      </c>
      <c r="F28" s="10">
        <f t="shared" si="0"/>
        <v>0.22600000000000001</v>
      </c>
      <c r="G28" s="10">
        <v>0.22600000000000001</v>
      </c>
      <c r="H28" s="10"/>
      <c r="I28" s="10"/>
    </row>
    <row r="29" spans="2:9" ht="15.75">
      <c r="B29" s="11" t="s">
        <v>46</v>
      </c>
      <c r="C29" s="12" t="s">
        <v>25</v>
      </c>
      <c r="D29" s="15" t="s">
        <v>55</v>
      </c>
      <c r="E29" s="9" t="s">
        <v>736</v>
      </c>
      <c r="F29" s="10">
        <f t="shared" si="0"/>
        <v>1.52</v>
      </c>
      <c r="G29" s="9">
        <v>0.152</v>
      </c>
      <c r="H29" s="9"/>
      <c r="I29" s="10">
        <v>1.3680000000000001</v>
      </c>
    </row>
    <row r="30" spans="2:9" ht="15.75">
      <c r="B30" s="11" t="s">
        <v>47</v>
      </c>
      <c r="C30" s="12" t="s">
        <v>26</v>
      </c>
      <c r="D30" s="15" t="s">
        <v>56</v>
      </c>
      <c r="E30" s="9" t="s">
        <v>736</v>
      </c>
      <c r="F30" s="10">
        <f t="shared" si="0"/>
        <v>0.81</v>
      </c>
      <c r="G30" s="13"/>
      <c r="H30" s="9">
        <v>0.20300000000000001</v>
      </c>
      <c r="I30" s="10">
        <v>0.60699999999999998</v>
      </c>
    </row>
    <row r="31" spans="2:9" ht="15.75">
      <c r="B31" s="116" t="s">
        <v>48</v>
      </c>
      <c r="C31" s="94" t="s">
        <v>27</v>
      </c>
      <c r="D31" s="74" t="s">
        <v>777</v>
      </c>
      <c r="E31" s="71" t="s">
        <v>736</v>
      </c>
      <c r="F31" s="91">
        <f>SUM(G31:I32)</f>
        <v>0.85200000000000009</v>
      </c>
      <c r="G31" s="13"/>
      <c r="H31" s="71"/>
      <c r="I31" s="10">
        <v>0.65600000000000003</v>
      </c>
    </row>
    <row r="32" spans="2:9" ht="15.75">
      <c r="B32" s="117"/>
      <c r="C32" s="95"/>
      <c r="D32" s="15" t="s">
        <v>718</v>
      </c>
      <c r="E32" s="9" t="s">
        <v>736</v>
      </c>
      <c r="F32" s="93"/>
      <c r="G32" s="13"/>
      <c r="H32" s="9"/>
      <c r="I32" s="10">
        <v>0.19600000000000001</v>
      </c>
    </row>
    <row r="33" spans="2:9" s="75" customFormat="1" ht="15.75">
      <c r="B33" s="118" t="s">
        <v>49</v>
      </c>
      <c r="C33" s="96" t="s">
        <v>28</v>
      </c>
      <c r="D33" s="74" t="s">
        <v>779</v>
      </c>
      <c r="E33" s="45" t="s">
        <v>736</v>
      </c>
      <c r="F33" s="100">
        <f>SUM(G33:I34)</f>
        <v>1.4990000000000001</v>
      </c>
      <c r="G33" s="44"/>
      <c r="H33" s="45">
        <v>0.433</v>
      </c>
      <c r="I33" s="41">
        <v>0.93400000000000005</v>
      </c>
    </row>
    <row r="34" spans="2:9" s="75" customFormat="1" ht="15.75">
      <c r="B34" s="119"/>
      <c r="C34" s="98"/>
      <c r="D34" s="74" t="s">
        <v>778</v>
      </c>
      <c r="E34" s="45" t="s">
        <v>736</v>
      </c>
      <c r="F34" s="102"/>
      <c r="G34" s="44"/>
      <c r="H34" s="45"/>
      <c r="I34" s="41">
        <v>0.13200000000000001</v>
      </c>
    </row>
    <row r="35" spans="2:9" s="75" customFormat="1" ht="15.75">
      <c r="B35" s="118" t="s">
        <v>50</v>
      </c>
      <c r="C35" s="96" t="s">
        <v>29</v>
      </c>
      <c r="D35" s="74" t="s">
        <v>615</v>
      </c>
      <c r="E35" s="45" t="s">
        <v>736</v>
      </c>
      <c r="F35" s="100">
        <f>SUM(G35:I36)</f>
        <v>0.622</v>
      </c>
      <c r="G35" s="44"/>
      <c r="H35" s="45"/>
      <c r="I35" s="41">
        <v>0.27</v>
      </c>
    </row>
    <row r="36" spans="2:9" s="75" customFormat="1" ht="15.75">
      <c r="B36" s="119"/>
      <c r="C36" s="98"/>
      <c r="D36" s="74" t="s">
        <v>616</v>
      </c>
      <c r="E36" s="45" t="s">
        <v>736</v>
      </c>
      <c r="F36" s="102"/>
      <c r="G36" s="44"/>
      <c r="H36" s="45"/>
      <c r="I36" s="41">
        <v>0.35199999999999998</v>
      </c>
    </row>
    <row r="37" spans="2:9" s="75" customFormat="1" ht="15.75">
      <c r="B37" s="118" t="s">
        <v>51</v>
      </c>
      <c r="C37" s="96" t="s">
        <v>30</v>
      </c>
      <c r="D37" s="74" t="s">
        <v>781</v>
      </c>
      <c r="E37" s="45" t="s">
        <v>736</v>
      </c>
      <c r="F37" s="100">
        <f>SUM(G37:I38)</f>
        <v>0.80399999999999994</v>
      </c>
      <c r="G37" s="44"/>
      <c r="H37" s="41">
        <v>0.32</v>
      </c>
      <c r="I37" s="41">
        <v>0.376</v>
      </c>
    </row>
    <row r="38" spans="2:9" s="75" customFormat="1" ht="15.75">
      <c r="B38" s="119"/>
      <c r="C38" s="98"/>
      <c r="D38" s="74" t="s">
        <v>780</v>
      </c>
      <c r="E38" s="45" t="s">
        <v>736</v>
      </c>
      <c r="F38" s="102"/>
      <c r="G38" s="41"/>
      <c r="H38" s="41"/>
      <c r="I38" s="41">
        <v>0.108</v>
      </c>
    </row>
    <row r="39" spans="2:9" s="75" customFormat="1" ht="15.75">
      <c r="B39" s="118" t="s">
        <v>62</v>
      </c>
      <c r="C39" s="96" t="s">
        <v>31</v>
      </c>
      <c r="D39" s="44" t="s">
        <v>783</v>
      </c>
      <c r="E39" s="45" t="s">
        <v>736</v>
      </c>
      <c r="F39" s="100">
        <f>SUM(G39:I41)</f>
        <v>1.03</v>
      </c>
      <c r="G39" s="41">
        <v>0.28199999999999997</v>
      </c>
      <c r="H39" s="41"/>
      <c r="I39" s="41">
        <v>0.19800000000000001</v>
      </c>
    </row>
    <row r="40" spans="2:9" s="75" customFormat="1" ht="15.75">
      <c r="B40" s="120"/>
      <c r="C40" s="97"/>
      <c r="D40" s="44" t="s">
        <v>784</v>
      </c>
      <c r="E40" s="45" t="s">
        <v>736</v>
      </c>
      <c r="F40" s="101"/>
      <c r="G40" s="41">
        <v>0.21</v>
      </c>
      <c r="H40" s="41"/>
      <c r="I40" s="41"/>
    </row>
    <row r="41" spans="2:9" s="75" customFormat="1" ht="15.75">
      <c r="B41" s="119"/>
      <c r="C41" s="98"/>
      <c r="D41" s="44" t="s">
        <v>782</v>
      </c>
      <c r="E41" s="45" t="s">
        <v>736</v>
      </c>
      <c r="F41" s="102"/>
      <c r="G41" s="41"/>
      <c r="H41" s="41"/>
      <c r="I41" s="41">
        <v>0.34</v>
      </c>
    </row>
    <row r="42" spans="2:9" ht="15.75">
      <c r="B42" s="11" t="s">
        <v>63</v>
      </c>
      <c r="C42" s="12" t="s">
        <v>32</v>
      </c>
      <c r="D42" s="13" t="s">
        <v>61</v>
      </c>
      <c r="E42" s="9" t="s">
        <v>736</v>
      </c>
      <c r="F42" s="10">
        <f t="shared" si="0"/>
        <v>0.998</v>
      </c>
      <c r="G42" s="10"/>
      <c r="H42" s="10"/>
      <c r="I42" s="10">
        <v>0.998</v>
      </c>
    </row>
    <row r="43" spans="2:9" ht="15.75">
      <c r="B43" s="16"/>
      <c r="C43" s="9" t="s">
        <v>15</v>
      </c>
      <c r="D43" s="13"/>
      <c r="E43" s="9"/>
      <c r="F43" s="10">
        <f>SUM(F21:F42)</f>
        <v>15.381000000000002</v>
      </c>
      <c r="G43" s="10">
        <f>SUM(G21:G42)</f>
        <v>6.3259999999999996</v>
      </c>
      <c r="H43" s="10">
        <f>SUM(H21:H42)</f>
        <v>0.95599999999999996</v>
      </c>
      <c r="I43" s="10">
        <f>SUM(I21:I42)</f>
        <v>8.0989999999999984</v>
      </c>
    </row>
    <row r="44" spans="2:9" ht="15.75">
      <c r="B44" s="16"/>
      <c r="C44" s="111" t="s">
        <v>581</v>
      </c>
      <c r="D44" s="112"/>
      <c r="E44" s="112"/>
      <c r="F44" s="112"/>
      <c r="G44" s="112"/>
      <c r="H44" s="112"/>
      <c r="I44" s="113"/>
    </row>
    <row r="45" spans="2:9" s="75" customFormat="1" ht="15.75">
      <c r="B45" s="96">
        <v>18</v>
      </c>
      <c r="C45" s="96" t="s">
        <v>33</v>
      </c>
      <c r="D45" s="44" t="s">
        <v>786</v>
      </c>
      <c r="E45" s="45" t="s">
        <v>736</v>
      </c>
      <c r="F45" s="100">
        <f>SUM(G45:I47)</f>
        <v>1.5680000000000001</v>
      </c>
      <c r="G45" s="45"/>
      <c r="H45" s="45">
        <v>0.35799999999999998</v>
      </c>
      <c r="I45" s="45">
        <v>5.7000000000000002E-2</v>
      </c>
    </row>
    <row r="46" spans="2:9" s="75" customFormat="1" ht="15.75">
      <c r="B46" s="97"/>
      <c r="C46" s="97"/>
      <c r="D46" s="44" t="s">
        <v>787</v>
      </c>
      <c r="E46" s="45" t="s">
        <v>736</v>
      </c>
      <c r="F46" s="101"/>
      <c r="G46" s="45"/>
      <c r="H46" s="45"/>
      <c r="I46" s="45">
        <v>1.026</v>
      </c>
    </row>
    <row r="47" spans="2:9" s="75" customFormat="1" ht="15.75">
      <c r="B47" s="98"/>
      <c r="C47" s="98"/>
      <c r="D47" s="44" t="s">
        <v>785</v>
      </c>
      <c r="E47" s="45" t="s">
        <v>736</v>
      </c>
      <c r="F47" s="102"/>
      <c r="G47" s="41"/>
      <c r="H47" s="41"/>
      <c r="I47" s="41">
        <v>0.127</v>
      </c>
    </row>
    <row r="48" spans="2:9" ht="15.75">
      <c r="B48" s="9">
        <v>19</v>
      </c>
      <c r="C48" s="12" t="s">
        <v>34</v>
      </c>
      <c r="D48" s="13" t="s">
        <v>37</v>
      </c>
      <c r="E48" s="9" t="s">
        <v>736</v>
      </c>
      <c r="F48" s="10">
        <f t="shared" si="0"/>
        <v>0.46</v>
      </c>
      <c r="G48" s="10"/>
      <c r="H48" s="10"/>
      <c r="I48" s="10">
        <v>0.46</v>
      </c>
    </row>
    <row r="49" spans="2:9" s="75" customFormat="1" ht="15.75">
      <c r="B49" s="96">
        <v>20</v>
      </c>
      <c r="C49" s="96" t="s">
        <v>35</v>
      </c>
      <c r="D49" s="44" t="s">
        <v>657</v>
      </c>
      <c r="E49" s="45" t="s">
        <v>736</v>
      </c>
      <c r="F49" s="100">
        <f>SUM(G49:I52)</f>
        <v>1.163</v>
      </c>
      <c r="G49" s="41"/>
      <c r="H49" s="41">
        <v>0.17499999999999999</v>
      </c>
      <c r="I49" s="41">
        <v>0.14699999999999999</v>
      </c>
    </row>
    <row r="50" spans="2:9" s="75" customFormat="1" ht="15.75">
      <c r="B50" s="97"/>
      <c r="C50" s="97"/>
      <c r="D50" s="44" t="s">
        <v>658</v>
      </c>
      <c r="E50" s="45" t="s">
        <v>736</v>
      </c>
      <c r="F50" s="101"/>
      <c r="G50" s="41"/>
      <c r="H50" s="41"/>
      <c r="I50" s="41">
        <v>8.5000000000000006E-2</v>
      </c>
    </row>
    <row r="51" spans="2:9" s="75" customFormat="1" ht="15.75">
      <c r="B51" s="97"/>
      <c r="C51" s="97"/>
      <c r="D51" s="44" t="s">
        <v>715</v>
      </c>
      <c r="E51" s="45" t="s">
        <v>736</v>
      </c>
      <c r="F51" s="101"/>
      <c r="G51" s="41"/>
      <c r="H51" s="41"/>
      <c r="I51" s="41">
        <v>0.625</v>
      </c>
    </row>
    <row r="52" spans="2:9" s="75" customFormat="1" ht="15.75">
      <c r="B52" s="98"/>
      <c r="C52" s="98"/>
      <c r="D52" s="44" t="s">
        <v>716</v>
      </c>
      <c r="E52" s="45" t="s">
        <v>736</v>
      </c>
      <c r="F52" s="102"/>
      <c r="G52" s="41"/>
      <c r="H52" s="41"/>
      <c r="I52" s="41">
        <v>0.13100000000000001</v>
      </c>
    </row>
    <row r="53" spans="2:9" ht="15.75">
      <c r="B53" s="9"/>
      <c r="C53" s="9" t="s">
        <v>15</v>
      </c>
      <c r="D53" s="13"/>
      <c r="E53" s="9"/>
      <c r="F53" s="10">
        <f>SUM(F45:F51)</f>
        <v>3.1909999999999998</v>
      </c>
      <c r="G53" s="10">
        <f>SUM(G45:G52)</f>
        <v>0</v>
      </c>
      <c r="H53" s="10">
        <f>SUM(H45:H52)</f>
        <v>0.53299999999999992</v>
      </c>
      <c r="I53" s="10">
        <f>SUM(I45:I52)</f>
        <v>2.6580000000000004</v>
      </c>
    </row>
    <row r="54" spans="2:9" ht="15.75">
      <c r="B54" s="9"/>
      <c r="C54" s="111" t="s">
        <v>582</v>
      </c>
      <c r="D54" s="112"/>
      <c r="E54" s="112"/>
      <c r="F54" s="112"/>
      <c r="G54" s="112"/>
      <c r="H54" s="112"/>
      <c r="I54" s="113"/>
    </row>
    <row r="55" spans="2:9" s="75" customFormat="1" ht="15.75">
      <c r="B55" s="96">
        <v>21</v>
      </c>
      <c r="C55" s="96" t="s">
        <v>66</v>
      </c>
      <c r="D55" s="44" t="s">
        <v>642</v>
      </c>
      <c r="E55" s="45" t="s">
        <v>736</v>
      </c>
      <c r="F55" s="100">
        <f>SUM(G55:I58)</f>
        <v>4.2320000000000002</v>
      </c>
      <c r="G55" s="41">
        <v>0.4</v>
      </c>
      <c r="H55" s="41">
        <v>0.36</v>
      </c>
      <c r="I55" s="41">
        <v>8.2000000000000003E-2</v>
      </c>
    </row>
    <row r="56" spans="2:9" s="75" customFormat="1" ht="15.75">
      <c r="B56" s="97"/>
      <c r="C56" s="97"/>
      <c r="D56" s="44" t="s">
        <v>643</v>
      </c>
      <c r="E56" s="45" t="s">
        <v>736</v>
      </c>
      <c r="F56" s="101"/>
      <c r="G56" s="41"/>
      <c r="H56" s="41"/>
      <c r="I56" s="41">
        <v>2.71</v>
      </c>
    </row>
    <row r="57" spans="2:9" s="75" customFormat="1" ht="15.75">
      <c r="B57" s="97"/>
      <c r="C57" s="97"/>
      <c r="D57" s="44" t="s">
        <v>644</v>
      </c>
      <c r="E57" s="45" t="s">
        <v>736</v>
      </c>
      <c r="F57" s="101"/>
      <c r="G57" s="41"/>
      <c r="H57" s="41">
        <v>0.125</v>
      </c>
      <c r="I57" s="41">
        <v>0.315</v>
      </c>
    </row>
    <row r="58" spans="2:9" s="75" customFormat="1" ht="15.75">
      <c r="B58" s="98"/>
      <c r="C58" s="98"/>
      <c r="D58" s="44" t="s">
        <v>730</v>
      </c>
      <c r="E58" s="45" t="s">
        <v>736</v>
      </c>
      <c r="F58" s="102"/>
      <c r="G58" s="41"/>
      <c r="H58" s="41">
        <v>0.24</v>
      </c>
      <c r="I58" s="41"/>
    </row>
    <row r="59" spans="2:9" s="75" customFormat="1" ht="15.75">
      <c r="B59" s="96">
        <v>22</v>
      </c>
      <c r="C59" s="96" t="s">
        <v>67</v>
      </c>
      <c r="D59" s="44" t="s">
        <v>663</v>
      </c>
      <c r="E59" s="45" t="s">
        <v>736</v>
      </c>
      <c r="F59" s="100">
        <f>SUM(G59:I60)</f>
        <v>0.79800000000000004</v>
      </c>
      <c r="G59" s="41">
        <v>0.38300000000000001</v>
      </c>
      <c r="H59" s="41"/>
      <c r="I59" s="41">
        <v>0.16200000000000001</v>
      </c>
    </row>
    <row r="60" spans="2:9" s="75" customFormat="1" ht="15.75">
      <c r="B60" s="98"/>
      <c r="C60" s="98"/>
      <c r="D60" s="44" t="s">
        <v>664</v>
      </c>
      <c r="E60" s="45" t="s">
        <v>736</v>
      </c>
      <c r="F60" s="102"/>
      <c r="G60" s="41"/>
      <c r="H60" s="41"/>
      <c r="I60" s="41">
        <v>0.253</v>
      </c>
    </row>
    <row r="61" spans="2:9" s="75" customFormat="1" ht="15.75">
      <c r="B61" s="96">
        <v>23</v>
      </c>
      <c r="C61" s="96" t="s">
        <v>68</v>
      </c>
      <c r="D61" s="44" t="s">
        <v>657</v>
      </c>
      <c r="E61" s="45" t="s">
        <v>736</v>
      </c>
      <c r="F61" s="100">
        <f>SUM(G61:I62)</f>
        <v>0.76300000000000001</v>
      </c>
      <c r="G61" s="41"/>
      <c r="H61" s="41"/>
      <c r="I61" s="41">
        <v>0.308</v>
      </c>
    </row>
    <row r="62" spans="2:9" s="75" customFormat="1" ht="15.75">
      <c r="B62" s="98"/>
      <c r="C62" s="98"/>
      <c r="D62" s="44" t="s">
        <v>658</v>
      </c>
      <c r="E62" s="45" t="s">
        <v>736</v>
      </c>
      <c r="F62" s="102"/>
      <c r="G62" s="41"/>
      <c r="H62" s="41">
        <v>0.29899999999999999</v>
      </c>
      <c r="I62" s="41">
        <v>0.156</v>
      </c>
    </row>
    <row r="63" spans="2:9" s="75" customFormat="1" ht="15.75">
      <c r="B63" s="96">
        <v>24</v>
      </c>
      <c r="C63" s="96" t="s">
        <v>69</v>
      </c>
      <c r="D63" s="44" t="s">
        <v>789</v>
      </c>
      <c r="E63" s="45" t="s">
        <v>736</v>
      </c>
      <c r="F63" s="100">
        <f>SUM(G63:I64)</f>
        <v>0.47799999999999998</v>
      </c>
      <c r="G63" s="41"/>
      <c r="H63" s="41"/>
      <c r="I63" s="41">
        <v>0.23300000000000001</v>
      </c>
    </row>
    <row r="64" spans="2:9" s="75" customFormat="1" ht="15.75">
      <c r="B64" s="98"/>
      <c r="C64" s="98"/>
      <c r="D64" s="44" t="s">
        <v>788</v>
      </c>
      <c r="E64" s="45" t="s">
        <v>736</v>
      </c>
      <c r="F64" s="102"/>
      <c r="G64" s="41"/>
      <c r="H64" s="41"/>
      <c r="I64" s="41">
        <v>0.245</v>
      </c>
    </row>
    <row r="65" spans="2:9" ht="15.75">
      <c r="B65" s="9">
        <v>25</v>
      </c>
      <c r="C65" s="12" t="s">
        <v>70</v>
      </c>
      <c r="D65" s="13" t="s">
        <v>37</v>
      </c>
      <c r="E65" s="9" t="s">
        <v>736</v>
      </c>
      <c r="F65" s="10">
        <f t="shared" si="0"/>
        <v>0.83799999999999997</v>
      </c>
      <c r="G65" s="10"/>
      <c r="H65" s="10">
        <v>0.20699999999999999</v>
      </c>
      <c r="I65" s="10">
        <v>0.63100000000000001</v>
      </c>
    </row>
    <row r="66" spans="2:9" ht="15.75">
      <c r="B66" s="9">
        <v>26</v>
      </c>
      <c r="C66" s="12" t="s">
        <v>71</v>
      </c>
      <c r="D66" s="13" t="s">
        <v>80</v>
      </c>
      <c r="E66" s="9" t="s">
        <v>736</v>
      </c>
      <c r="F66" s="10">
        <f t="shared" si="0"/>
        <v>0.56799999999999995</v>
      </c>
      <c r="G66" s="10"/>
      <c r="H66" s="10"/>
      <c r="I66" s="10">
        <v>0.56799999999999995</v>
      </c>
    </row>
    <row r="67" spans="2:9" s="75" customFormat="1" ht="15.75">
      <c r="B67" s="96">
        <v>27</v>
      </c>
      <c r="C67" s="96" t="s">
        <v>74</v>
      </c>
      <c r="D67" s="44" t="s">
        <v>698</v>
      </c>
      <c r="E67" s="45" t="s">
        <v>736</v>
      </c>
      <c r="F67" s="100">
        <f>SUM(G67:I68)</f>
        <v>0.81700000000000006</v>
      </c>
      <c r="G67" s="41"/>
      <c r="H67" s="41"/>
      <c r="I67" s="41">
        <v>0.67700000000000005</v>
      </c>
    </row>
    <row r="68" spans="2:9" s="75" customFormat="1" ht="15.75">
      <c r="B68" s="98"/>
      <c r="C68" s="98"/>
      <c r="D68" s="44" t="s">
        <v>699</v>
      </c>
      <c r="E68" s="45" t="s">
        <v>736</v>
      </c>
      <c r="F68" s="102"/>
      <c r="G68" s="41"/>
      <c r="H68" s="41"/>
      <c r="I68" s="41">
        <v>0.14000000000000001</v>
      </c>
    </row>
    <row r="69" spans="2:9" ht="15.75">
      <c r="B69" s="9">
        <v>28</v>
      </c>
      <c r="C69" s="12" t="s">
        <v>75</v>
      </c>
      <c r="D69" s="13" t="s">
        <v>83</v>
      </c>
      <c r="E69" s="9" t="s">
        <v>736</v>
      </c>
      <c r="F69" s="10">
        <f t="shared" si="0"/>
        <v>0.39</v>
      </c>
      <c r="G69" s="10"/>
      <c r="H69" s="10"/>
      <c r="I69" s="10">
        <v>0.39</v>
      </c>
    </row>
    <row r="70" spans="2:9" ht="15.75">
      <c r="B70" s="9">
        <v>29</v>
      </c>
      <c r="C70" s="12" t="s">
        <v>76</v>
      </c>
      <c r="D70" s="13" t="s">
        <v>81</v>
      </c>
      <c r="E70" s="9" t="s">
        <v>736</v>
      </c>
      <c r="F70" s="10">
        <f t="shared" si="0"/>
        <v>0.35799999999999998</v>
      </c>
      <c r="G70" s="10"/>
      <c r="H70" s="10"/>
      <c r="I70" s="10">
        <v>0.35799999999999998</v>
      </c>
    </row>
    <row r="71" spans="2:9" ht="15.75">
      <c r="B71" s="9"/>
      <c r="C71" s="9" t="s">
        <v>15</v>
      </c>
      <c r="D71" s="13"/>
      <c r="E71" s="9"/>
      <c r="F71" s="10">
        <f>SUM(F55:F70)</f>
        <v>9.2420000000000009</v>
      </c>
      <c r="G71" s="10">
        <f>SUM(G55:G70)</f>
        <v>0.78300000000000003</v>
      </c>
      <c r="H71" s="10">
        <f>SUM(H55:H70)</f>
        <v>1.2310000000000001</v>
      </c>
      <c r="I71" s="10">
        <f>SUM(I55:I70)</f>
        <v>7.2279999999999989</v>
      </c>
    </row>
    <row r="72" spans="2:9" ht="15.75">
      <c r="B72" s="9"/>
      <c r="C72" s="111" t="s">
        <v>84</v>
      </c>
      <c r="D72" s="112"/>
      <c r="E72" s="112"/>
      <c r="F72" s="112"/>
      <c r="G72" s="112"/>
      <c r="H72" s="112"/>
      <c r="I72" s="113"/>
    </row>
    <row r="73" spans="2:9" ht="15.75">
      <c r="B73" s="9">
        <v>30</v>
      </c>
      <c r="C73" s="12" t="s">
        <v>77</v>
      </c>
      <c r="D73" s="13" t="s">
        <v>37</v>
      </c>
      <c r="E73" s="9" t="s">
        <v>736</v>
      </c>
      <c r="F73" s="10">
        <f t="shared" si="0"/>
        <v>0.49199999999999999</v>
      </c>
      <c r="G73" s="10"/>
      <c r="H73" s="10">
        <v>0.252</v>
      </c>
      <c r="I73" s="10">
        <v>0.24</v>
      </c>
    </row>
    <row r="74" spans="2:9" s="76" customFormat="1" ht="15" customHeight="1">
      <c r="B74" s="104">
        <v>31</v>
      </c>
      <c r="C74" s="104" t="s">
        <v>78</v>
      </c>
      <c r="D74" s="59" t="s">
        <v>791</v>
      </c>
      <c r="E74" s="68" t="s">
        <v>736</v>
      </c>
      <c r="F74" s="88">
        <f>SUM(G74:I76)</f>
        <v>2.0939999999999999</v>
      </c>
      <c r="G74" s="42"/>
      <c r="H74" s="42"/>
      <c r="I74" s="42">
        <v>1.96</v>
      </c>
    </row>
    <row r="75" spans="2:9" s="76" customFormat="1" ht="15.75">
      <c r="B75" s="106"/>
      <c r="C75" s="106"/>
      <c r="D75" s="59" t="s">
        <v>792</v>
      </c>
      <c r="E75" s="68" t="s">
        <v>736</v>
      </c>
      <c r="F75" s="89"/>
      <c r="G75" s="42"/>
      <c r="H75" s="42"/>
      <c r="I75" s="42">
        <v>7.2999999999999995E-2</v>
      </c>
    </row>
    <row r="76" spans="2:9" s="76" customFormat="1" ht="15.75">
      <c r="B76" s="105"/>
      <c r="C76" s="105"/>
      <c r="D76" s="59" t="s">
        <v>790</v>
      </c>
      <c r="E76" s="68" t="s">
        <v>736</v>
      </c>
      <c r="F76" s="90"/>
      <c r="G76" s="42"/>
      <c r="H76" s="42"/>
      <c r="I76" s="42">
        <v>6.0999999999999999E-2</v>
      </c>
    </row>
    <row r="77" spans="2:9" ht="15.75">
      <c r="B77" s="9"/>
      <c r="C77" s="9" t="s">
        <v>15</v>
      </c>
      <c r="D77" s="13"/>
      <c r="E77" s="9"/>
      <c r="F77" s="10">
        <f>SUM(F73:F75)</f>
        <v>2.5859999999999999</v>
      </c>
      <c r="G77" s="10">
        <f>SUM(G73:G76)</f>
        <v>0</v>
      </c>
      <c r="H77" s="10">
        <f>SUM(H73:H76)</f>
        <v>0.252</v>
      </c>
      <c r="I77" s="10">
        <f>SUM(I73:I76)</f>
        <v>2.3340000000000001</v>
      </c>
    </row>
    <row r="78" spans="2:9" ht="15.75">
      <c r="B78" s="9"/>
      <c r="C78" s="111" t="s">
        <v>85</v>
      </c>
      <c r="D78" s="112"/>
      <c r="E78" s="112"/>
      <c r="F78" s="112"/>
      <c r="G78" s="112"/>
      <c r="H78" s="112"/>
      <c r="I78" s="113"/>
    </row>
    <row r="79" spans="2:9" ht="15.75">
      <c r="B79" s="9">
        <v>32</v>
      </c>
      <c r="C79" s="12" t="s">
        <v>79</v>
      </c>
      <c r="D79" s="13" t="s">
        <v>60</v>
      </c>
      <c r="E79" s="9" t="s">
        <v>736</v>
      </c>
      <c r="F79" s="10">
        <f t="shared" si="0"/>
        <v>0.89100000000000001</v>
      </c>
      <c r="G79" s="10">
        <v>0.312</v>
      </c>
      <c r="H79" s="10">
        <v>0.23</v>
      </c>
      <c r="I79" s="10">
        <v>0.34899999999999998</v>
      </c>
    </row>
    <row r="80" spans="2:9" ht="15.75">
      <c r="B80" s="9">
        <v>33</v>
      </c>
      <c r="C80" s="12" t="s">
        <v>525</v>
      </c>
      <c r="D80" s="13" t="s">
        <v>52</v>
      </c>
      <c r="E80" s="9" t="s">
        <v>736</v>
      </c>
      <c r="F80" s="10">
        <f t="shared" si="0"/>
        <v>0.7</v>
      </c>
      <c r="G80" s="10"/>
      <c r="H80" s="10">
        <v>0.2</v>
      </c>
      <c r="I80" s="10">
        <v>0.5</v>
      </c>
    </row>
    <row r="81" spans="2:9" s="75" customFormat="1" ht="15.75">
      <c r="B81" s="96">
        <v>34</v>
      </c>
      <c r="C81" s="96" t="s">
        <v>526</v>
      </c>
      <c r="D81" s="44" t="s">
        <v>645</v>
      </c>
      <c r="E81" s="45" t="s">
        <v>736</v>
      </c>
      <c r="F81" s="100">
        <f>SUM(G81:I83)</f>
        <v>1.8859999999999999</v>
      </c>
      <c r="G81" s="41">
        <v>0.98199999999999998</v>
      </c>
      <c r="H81" s="41"/>
      <c r="I81" s="41">
        <v>0.28299999999999997</v>
      </c>
    </row>
    <row r="82" spans="2:9" s="75" customFormat="1" ht="15.75">
      <c r="B82" s="97"/>
      <c r="C82" s="97"/>
      <c r="D82" s="44" t="s">
        <v>646</v>
      </c>
      <c r="E82" s="45" t="s">
        <v>736</v>
      </c>
      <c r="F82" s="101"/>
      <c r="G82" s="41"/>
      <c r="H82" s="41"/>
      <c r="I82" s="41">
        <v>0.40799999999999997</v>
      </c>
    </row>
    <row r="83" spans="2:9" s="75" customFormat="1" ht="15.75">
      <c r="B83" s="98"/>
      <c r="C83" s="98"/>
      <c r="D83" s="44" t="s">
        <v>793</v>
      </c>
      <c r="E83" s="45" t="s">
        <v>736</v>
      </c>
      <c r="F83" s="102"/>
      <c r="G83" s="41"/>
      <c r="H83" s="41"/>
      <c r="I83" s="41">
        <v>0.21299999999999999</v>
      </c>
    </row>
    <row r="84" spans="2:9" ht="15.75">
      <c r="B84" s="9">
        <v>35</v>
      </c>
      <c r="C84" s="12" t="s">
        <v>86</v>
      </c>
      <c r="D84" s="13" t="s">
        <v>56</v>
      </c>
      <c r="E84" s="9" t="s">
        <v>736</v>
      </c>
      <c r="F84" s="10">
        <f t="shared" si="0"/>
        <v>0.78400000000000003</v>
      </c>
      <c r="G84" s="10">
        <v>0.78400000000000003</v>
      </c>
      <c r="H84" s="10"/>
      <c r="I84" s="10"/>
    </row>
    <row r="85" spans="2:9" ht="15.75">
      <c r="B85" s="9"/>
      <c r="C85" s="9" t="s">
        <v>15</v>
      </c>
      <c r="D85" s="13"/>
      <c r="E85" s="9"/>
      <c r="F85" s="10">
        <f>SUM(F79:F84)</f>
        <v>4.2610000000000001</v>
      </c>
      <c r="G85" s="10">
        <f>SUM(G79:G84)</f>
        <v>2.0780000000000003</v>
      </c>
      <c r="H85" s="10">
        <f t="shared" ref="H85:I85" si="1">SUM(H79:H84)</f>
        <v>0.43000000000000005</v>
      </c>
      <c r="I85" s="10">
        <f t="shared" si="1"/>
        <v>1.7529999999999999</v>
      </c>
    </row>
    <row r="86" spans="2:9" ht="15.75">
      <c r="B86" s="9"/>
      <c r="C86" s="111" t="s">
        <v>90</v>
      </c>
      <c r="D86" s="112"/>
      <c r="E86" s="112"/>
      <c r="F86" s="112"/>
      <c r="G86" s="112"/>
      <c r="H86" s="112"/>
      <c r="I86" s="113"/>
    </row>
    <row r="87" spans="2:9" s="75" customFormat="1" ht="15.75">
      <c r="B87" s="96">
        <v>36</v>
      </c>
      <c r="C87" s="96" t="s">
        <v>527</v>
      </c>
      <c r="D87" s="44" t="s">
        <v>645</v>
      </c>
      <c r="E87" s="45" t="s">
        <v>736</v>
      </c>
      <c r="F87" s="100">
        <f>SUM(G87:I88)</f>
        <v>1.675</v>
      </c>
      <c r="G87" s="45">
        <v>1.425</v>
      </c>
      <c r="H87" s="45"/>
      <c r="I87" s="45"/>
    </row>
    <row r="88" spans="2:9" s="75" customFormat="1" ht="15.75">
      <c r="B88" s="98"/>
      <c r="C88" s="98"/>
      <c r="D88" s="44" t="s">
        <v>646</v>
      </c>
      <c r="E88" s="45" t="s">
        <v>736</v>
      </c>
      <c r="F88" s="102"/>
      <c r="G88" s="41"/>
      <c r="H88" s="41"/>
      <c r="I88" s="41">
        <v>0.25</v>
      </c>
    </row>
    <row r="89" spans="2:9" s="75" customFormat="1" ht="15.75">
      <c r="B89" s="96">
        <v>37</v>
      </c>
      <c r="C89" s="96" t="s">
        <v>87</v>
      </c>
      <c r="D89" s="44" t="s">
        <v>600</v>
      </c>
      <c r="E89" s="45" t="s">
        <v>736</v>
      </c>
      <c r="F89" s="100">
        <f>SUM(G89:I90)</f>
        <v>1.554</v>
      </c>
      <c r="G89" s="41">
        <v>1.36</v>
      </c>
      <c r="H89" s="41"/>
      <c r="I89" s="41"/>
    </row>
    <row r="90" spans="2:9" s="75" customFormat="1" ht="15.75">
      <c r="B90" s="98"/>
      <c r="C90" s="98"/>
      <c r="D90" s="44" t="s">
        <v>601</v>
      </c>
      <c r="E90" s="45" t="s">
        <v>736</v>
      </c>
      <c r="F90" s="102"/>
      <c r="G90" s="41"/>
      <c r="H90" s="41"/>
      <c r="I90" s="41">
        <v>0.19400000000000001</v>
      </c>
    </row>
    <row r="91" spans="2:9" s="75" customFormat="1" ht="15.75">
      <c r="B91" s="96">
        <v>38</v>
      </c>
      <c r="C91" s="96" t="s">
        <v>88</v>
      </c>
      <c r="D91" s="44" t="s">
        <v>795</v>
      </c>
      <c r="E91" s="45" t="s">
        <v>736</v>
      </c>
      <c r="F91" s="100">
        <f>SUM(G91:I92)</f>
        <v>1.2280000000000002</v>
      </c>
      <c r="G91" s="41">
        <v>1.0960000000000001</v>
      </c>
      <c r="H91" s="41"/>
      <c r="I91" s="41"/>
    </row>
    <row r="92" spans="2:9" s="75" customFormat="1" ht="15.75">
      <c r="B92" s="98"/>
      <c r="C92" s="98"/>
      <c r="D92" s="44" t="s">
        <v>794</v>
      </c>
      <c r="E92" s="45" t="s">
        <v>736</v>
      </c>
      <c r="F92" s="102"/>
      <c r="G92" s="41"/>
      <c r="H92" s="41"/>
      <c r="I92" s="41">
        <v>0.13200000000000001</v>
      </c>
    </row>
    <row r="93" spans="2:9" s="75" customFormat="1" ht="15.75">
      <c r="B93" s="96">
        <v>39</v>
      </c>
      <c r="C93" s="96" t="s">
        <v>528</v>
      </c>
      <c r="D93" s="44" t="s">
        <v>642</v>
      </c>
      <c r="E93" s="45" t="s">
        <v>736</v>
      </c>
      <c r="F93" s="100">
        <f>SUM(G93:I94)</f>
        <v>1.6679999999999999</v>
      </c>
      <c r="G93" s="41"/>
      <c r="H93" s="41"/>
      <c r="I93" s="41">
        <v>1.252</v>
      </c>
    </row>
    <row r="94" spans="2:9" s="75" customFormat="1" ht="15.75">
      <c r="B94" s="98"/>
      <c r="C94" s="98"/>
      <c r="D94" s="44" t="s">
        <v>643</v>
      </c>
      <c r="E94" s="45" t="s">
        <v>736</v>
      </c>
      <c r="F94" s="102"/>
      <c r="G94" s="41"/>
      <c r="H94" s="41"/>
      <c r="I94" s="41">
        <v>0.41599999999999998</v>
      </c>
    </row>
    <row r="95" spans="2:9" s="75" customFormat="1" ht="15" customHeight="1">
      <c r="B95" s="104">
        <v>40</v>
      </c>
      <c r="C95" s="104" t="s">
        <v>529</v>
      </c>
      <c r="D95" s="59" t="s">
        <v>657</v>
      </c>
      <c r="E95" s="45" t="s">
        <v>736</v>
      </c>
      <c r="F95" s="88">
        <f>SUM(G95:I97)</f>
        <v>3.0529999999999999</v>
      </c>
      <c r="G95" s="41"/>
      <c r="H95" s="41">
        <v>0.59799999999999998</v>
      </c>
      <c r="I95" s="41">
        <v>1.3859999999999999</v>
      </c>
    </row>
    <row r="96" spans="2:9" s="75" customFormat="1" ht="15.75">
      <c r="B96" s="106"/>
      <c r="C96" s="106"/>
      <c r="D96" s="59" t="s">
        <v>658</v>
      </c>
      <c r="E96" s="45" t="s">
        <v>736</v>
      </c>
      <c r="F96" s="89"/>
      <c r="G96" s="41"/>
      <c r="H96" s="41"/>
      <c r="I96" s="41">
        <v>0.81699999999999995</v>
      </c>
    </row>
    <row r="97" spans="2:9" s="75" customFormat="1" ht="15.75">
      <c r="B97" s="105"/>
      <c r="C97" s="105"/>
      <c r="D97" s="59" t="s">
        <v>715</v>
      </c>
      <c r="E97" s="45" t="s">
        <v>736</v>
      </c>
      <c r="F97" s="90"/>
      <c r="G97" s="42"/>
      <c r="H97" s="42"/>
      <c r="I97" s="42">
        <v>0.252</v>
      </c>
    </row>
    <row r="98" spans="2:9" ht="15.75">
      <c r="B98" s="17"/>
      <c r="C98" s="17" t="s">
        <v>15</v>
      </c>
      <c r="D98" s="19"/>
      <c r="E98" s="17"/>
      <c r="F98" s="20">
        <f>SUM(F87:F96)</f>
        <v>9.1780000000000008</v>
      </c>
      <c r="G98" s="20">
        <f>SUM(G87:G97)</f>
        <v>3.8810000000000002</v>
      </c>
      <c r="H98" s="20">
        <f>SUM(H87:H97)</f>
        <v>0.59799999999999998</v>
      </c>
      <c r="I98" s="20">
        <f>SUM(I87:I97)</f>
        <v>4.6989999999999998</v>
      </c>
    </row>
    <row r="99" spans="2:9" ht="15.75">
      <c r="B99" s="21"/>
      <c r="C99" s="21" t="s">
        <v>91</v>
      </c>
      <c r="D99" s="22"/>
      <c r="E99" s="21"/>
      <c r="F99" s="23">
        <f>ROUND(F43+F53+F71+F77+F85+F98,3)</f>
        <v>43.838999999999999</v>
      </c>
      <c r="G99" s="23">
        <f>ROUND(G43+G53+G71+G77+G85+G98,3)</f>
        <v>13.068</v>
      </c>
      <c r="H99" s="23">
        <f>ROUND(H43+H53+H71+H77+H85+H98,3)</f>
        <v>4</v>
      </c>
      <c r="I99" s="23">
        <f>ROUND(I43+I53+I71+I77+I85+I98,3)</f>
        <v>26.771000000000001</v>
      </c>
    </row>
    <row r="100" spans="2:9" ht="15.75">
      <c r="B100" s="9"/>
      <c r="C100" s="131" t="s">
        <v>92</v>
      </c>
      <c r="D100" s="132"/>
      <c r="E100" s="132"/>
      <c r="F100" s="132"/>
      <c r="G100" s="132"/>
      <c r="H100" s="132"/>
      <c r="I100" s="133"/>
    </row>
    <row r="101" spans="2:9" ht="15.75">
      <c r="B101" s="9"/>
      <c r="C101" s="111" t="s">
        <v>93</v>
      </c>
      <c r="D101" s="112"/>
      <c r="E101" s="112"/>
      <c r="F101" s="112"/>
      <c r="G101" s="112"/>
      <c r="H101" s="112"/>
      <c r="I101" s="113"/>
    </row>
    <row r="102" spans="2:9" ht="15.75">
      <c r="B102" s="94">
        <v>41</v>
      </c>
      <c r="C102" s="124" t="s">
        <v>94</v>
      </c>
      <c r="D102" s="13" t="s">
        <v>642</v>
      </c>
      <c r="E102" s="9" t="s">
        <v>736</v>
      </c>
      <c r="F102" s="85">
        <f>SUM(G102:I107)</f>
        <v>4.4820000000000002</v>
      </c>
      <c r="G102" s="20">
        <v>2.4300000000000002</v>
      </c>
      <c r="H102" s="20"/>
      <c r="I102" s="20"/>
    </row>
    <row r="103" spans="2:9" ht="15.75">
      <c r="B103" s="99"/>
      <c r="C103" s="135"/>
      <c r="D103" s="44" t="s">
        <v>643</v>
      </c>
      <c r="E103" s="9" t="s">
        <v>736</v>
      </c>
      <c r="F103" s="86"/>
      <c r="G103" s="20">
        <v>0.318</v>
      </c>
      <c r="H103" s="20"/>
      <c r="I103" s="20">
        <v>0.254</v>
      </c>
    </row>
    <row r="104" spans="2:9" ht="15.75">
      <c r="B104" s="99"/>
      <c r="C104" s="135"/>
      <c r="D104" s="13" t="s">
        <v>644</v>
      </c>
      <c r="E104" s="9" t="s">
        <v>736</v>
      </c>
      <c r="F104" s="86"/>
      <c r="G104" s="42"/>
      <c r="H104" s="20"/>
      <c r="I104" s="20">
        <v>9.4E-2</v>
      </c>
    </row>
    <row r="105" spans="2:9" ht="15.75">
      <c r="B105" s="99"/>
      <c r="C105" s="135"/>
      <c r="D105" s="13" t="s">
        <v>730</v>
      </c>
      <c r="E105" s="63" t="s">
        <v>736</v>
      </c>
      <c r="F105" s="86"/>
      <c r="G105" s="42">
        <v>0.878</v>
      </c>
      <c r="H105" s="20"/>
      <c r="I105" s="20"/>
    </row>
    <row r="106" spans="2:9" ht="15.75">
      <c r="B106" s="99"/>
      <c r="C106" s="135"/>
      <c r="D106" s="13" t="s">
        <v>756</v>
      </c>
      <c r="E106" s="63" t="s">
        <v>736</v>
      </c>
      <c r="F106" s="86"/>
      <c r="G106" s="42">
        <v>0.23499999999999999</v>
      </c>
      <c r="H106" s="20"/>
      <c r="I106" s="20"/>
    </row>
    <row r="107" spans="2:9" ht="15.75">
      <c r="B107" s="95"/>
      <c r="C107" s="136"/>
      <c r="D107" s="13" t="s">
        <v>757</v>
      </c>
      <c r="E107" s="9" t="s">
        <v>736</v>
      </c>
      <c r="F107" s="87"/>
      <c r="G107" s="20"/>
      <c r="H107" s="20"/>
      <c r="I107" s="20">
        <v>0.27300000000000002</v>
      </c>
    </row>
    <row r="108" spans="2:9" ht="15.75">
      <c r="B108" s="94">
        <v>42</v>
      </c>
      <c r="C108" s="124" t="s">
        <v>95</v>
      </c>
      <c r="D108" s="13" t="s">
        <v>661</v>
      </c>
      <c r="E108" s="9" t="s">
        <v>736</v>
      </c>
      <c r="F108" s="85">
        <f>SUM(G108:I110)</f>
        <v>2.0980000000000003</v>
      </c>
      <c r="G108" s="20">
        <v>1.6220000000000001</v>
      </c>
      <c r="H108" s="20"/>
      <c r="I108" s="20"/>
    </row>
    <row r="109" spans="2:9" ht="15.75">
      <c r="B109" s="99"/>
      <c r="C109" s="135"/>
      <c r="D109" s="13" t="s">
        <v>662</v>
      </c>
      <c r="E109" s="9" t="s">
        <v>736</v>
      </c>
      <c r="F109" s="86"/>
      <c r="G109" s="20">
        <v>0.34</v>
      </c>
      <c r="H109" s="20"/>
      <c r="I109" s="20"/>
    </row>
    <row r="110" spans="2:9" ht="15.75">
      <c r="B110" s="95"/>
      <c r="C110" s="136"/>
      <c r="D110" s="13" t="s">
        <v>731</v>
      </c>
      <c r="E110" s="9" t="s">
        <v>736</v>
      </c>
      <c r="F110" s="87"/>
      <c r="G110" s="20">
        <v>0.13600000000000001</v>
      </c>
      <c r="H110" s="20"/>
      <c r="I110" s="20"/>
    </row>
    <row r="111" spans="2:9" ht="15.75">
      <c r="B111" s="94">
        <v>43</v>
      </c>
      <c r="C111" s="124" t="s">
        <v>96</v>
      </c>
      <c r="D111" s="13" t="s">
        <v>672</v>
      </c>
      <c r="E111" s="9" t="s">
        <v>736</v>
      </c>
      <c r="F111" s="85">
        <f>SUM(G111:I115)</f>
        <v>3.6860000000000008</v>
      </c>
      <c r="G111" s="20">
        <v>2.3490000000000002</v>
      </c>
      <c r="H111" s="20"/>
      <c r="I111" s="20"/>
    </row>
    <row r="112" spans="2:9" ht="15.75">
      <c r="B112" s="99"/>
      <c r="C112" s="135"/>
      <c r="D112" s="13" t="s">
        <v>673</v>
      </c>
      <c r="E112" s="9" t="s">
        <v>736</v>
      </c>
      <c r="F112" s="86"/>
      <c r="G112" s="42">
        <v>0.182</v>
      </c>
      <c r="H112" s="20"/>
      <c r="I112" s="20"/>
    </row>
    <row r="113" spans="2:9" ht="15.75">
      <c r="B113" s="99"/>
      <c r="C113" s="135"/>
      <c r="D113" s="13" t="s">
        <v>674</v>
      </c>
      <c r="E113" s="63" t="s">
        <v>736</v>
      </c>
      <c r="F113" s="86"/>
      <c r="G113" s="42">
        <v>0.22500000000000001</v>
      </c>
      <c r="H113" s="20">
        <v>4.2999999999999997E-2</v>
      </c>
      <c r="I113" s="20">
        <v>0.20799999999999999</v>
      </c>
    </row>
    <row r="114" spans="2:9" ht="15.75">
      <c r="B114" s="99"/>
      <c r="C114" s="135"/>
      <c r="D114" s="13" t="s">
        <v>675</v>
      </c>
      <c r="E114" s="63" t="s">
        <v>736</v>
      </c>
      <c r="F114" s="86"/>
      <c r="G114" s="42"/>
      <c r="H114" s="20">
        <v>0.115</v>
      </c>
      <c r="I114" s="20"/>
    </row>
    <row r="115" spans="2:9" ht="15.75">
      <c r="B115" s="95"/>
      <c r="C115" s="136"/>
      <c r="D115" s="13" t="s">
        <v>676</v>
      </c>
      <c r="E115" s="9" t="s">
        <v>736</v>
      </c>
      <c r="F115" s="87"/>
      <c r="G115" s="20"/>
      <c r="H115" s="20"/>
      <c r="I115" s="20">
        <v>0.56399999999999995</v>
      </c>
    </row>
    <row r="116" spans="2:9" ht="15.75">
      <c r="B116" s="94">
        <v>44</v>
      </c>
      <c r="C116" s="124" t="s">
        <v>97</v>
      </c>
      <c r="D116" s="13" t="s">
        <v>634</v>
      </c>
      <c r="E116" s="9" t="s">
        <v>736</v>
      </c>
      <c r="F116" s="91">
        <f>SUM(G116:I118)</f>
        <v>2.4659999999999997</v>
      </c>
      <c r="G116" s="10">
        <v>1.577</v>
      </c>
      <c r="H116" s="10"/>
      <c r="I116" s="10"/>
    </row>
    <row r="117" spans="2:9" ht="15.75">
      <c r="B117" s="99"/>
      <c r="C117" s="135"/>
      <c r="D117" s="13" t="s">
        <v>635</v>
      </c>
      <c r="E117" s="63" t="s">
        <v>736</v>
      </c>
      <c r="F117" s="92"/>
      <c r="G117" s="10"/>
      <c r="H117" s="10"/>
      <c r="I117" s="10">
        <v>0.59499999999999997</v>
      </c>
    </row>
    <row r="118" spans="2:9" ht="15.75">
      <c r="B118" s="95"/>
      <c r="C118" s="136"/>
      <c r="D118" s="13" t="s">
        <v>636</v>
      </c>
      <c r="E118" s="9" t="s">
        <v>736</v>
      </c>
      <c r="F118" s="93"/>
      <c r="G118" s="10"/>
      <c r="H118" s="10"/>
      <c r="I118" s="10">
        <v>0.29399999999999998</v>
      </c>
    </row>
    <row r="119" spans="2:9" ht="15.75">
      <c r="B119" s="94">
        <v>45</v>
      </c>
      <c r="C119" s="124" t="s">
        <v>98</v>
      </c>
      <c r="D119" s="13" t="s">
        <v>732</v>
      </c>
      <c r="E119" s="9" t="s">
        <v>736</v>
      </c>
      <c r="F119" s="91">
        <f>SUM(G119:I123)</f>
        <v>1.421</v>
      </c>
      <c r="G119" s="10">
        <v>0.437</v>
      </c>
      <c r="H119" s="10"/>
      <c r="I119" s="10"/>
    </row>
    <row r="120" spans="2:9" ht="15.75">
      <c r="B120" s="99"/>
      <c r="C120" s="135"/>
      <c r="D120" s="13" t="s">
        <v>733</v>
      </c>
      <c r="E120" s="9" t="s">
        <v>736</v>
      </c>
      <c r="F120" s="92"/>
      <c r="G120" s="10">
        <v>0.14499999999999999</v>
      </c>
      <c r="H120" s="10"/>
      <c r="I120" s="10"/>
    </row>
    <row r="121" spans="2:9" ht="15.75">
      <c r="B121" s="99"/>
      <c r="C121" s="135"/>
      <c r="D121" s="13" t="s">
        <v>734</v>
      </c>
      <c r="E121" s="63" t="s">
        <v>736</v>
      </c>
      <c r="F121" s="92"/>
      <c r="G121" s="10">
        <v>0.155</v>
      </c>
      <c r="H121" s="10"/>
      <c r="I121" s="10"/>
    </row>
    <row r="122" spans="2:9" ht="15.75">
      <c r="B122" s="99"/>
      <c r="C122" s="135"/>
      <c r="D122" s="13" t="s">
        <v>758</v>
      </c>
      <c r="E122" s="63" t="s">
        <v>736</v>
      </c>
      <c r="F122" s="92"/>
      <c r="G122" s="10">
        <v>0.127</v>
      </c>
      <c r="H122" s="10"/>
      <c r="I122" s="10"/>
    </row>
    <row r="123" spans="2:9" ht="15.75">
      <c r="B123" s="95"/>
      <c r="C123" s="136"/>
      <c r="D123" s="13" t="s">
        <v>759</v>
      </c>
      <c r="E123" s="9" t="s">
        <v>736</v>
      </c>
      <c r="F123" s="93"/>
      <c r="G123" s="10">
        <v>0.55700000000000005</v>
      </c>
      <c r="H123" s="10"/>
      <c r="I123" s="10"/>
    </row>
    <row r="124" spans="2:9" ht="15.75">
      <c r="B124" s="9">
        <v>46</v>
      </c>
      <c r="C124" s="12" t="s">
        <v>753</v>
      </c>
      <c r="D124" s="13" t="s">
        <v>58</v>
      </c>
      <c r="E124" s="9" t="s">
        <v>736</v>
      </c>
      <c r="F124" s="10">
        <f>G124+H124+I124</f>
        <v>0.96199999999999997</v>
      </c>
      <c r="G124" s="10"/>
      <c r="H124" s="10"/>
      <c r="I124" s="10">
        <v>0.96199999999999997</v>
      </c>
    </row>
    <row r="125" spans="2:9" ht="15.75">
      <c r="B125" s="9">
        <v>47</v>
      </c>
      <c r="C125" s="12" t="s">
        <v>754</v>
      </c>
      <c r="D125" s="13" t="s">
        <v>36</v>
      </c>
      <c r="E125" s="9" t="s">
        <v>736</v>
      </c>
      <c r="F125" s="10">
        <f t="shared" ref="F125:F270" si="2">G125+H125+I125</f>
        <v>0.66500000000000004</v>
      </c>
      <c r="G125" s="10"/>
      <c r="H125" s="41">
        <v>0.26300000000000001</v>
      </c>
      <c r="I125" s="10">
        <v>0.40200000000000002</v>
      </c>
    </row>
    <row r="126" spans="2:9" ht="15.75">
      <c r="B126" s="94">
        <v>48</v>
      </c>
      <c r="C126" s="124" t="s">
        <v>755</v>
      </c>
      <c r="D126" s="13" t="s">
        <v>761</v>
      </c>
      <c r="E126" s="63" t="s">
        <v>736</v>
      </c>
      <c r="F126" s="91">
        <f>SUM(G126:I127)</f>
        <v>1.448</v>
      </c>
      <c r="G126" s="10"/>
      <c r="H126" s="41"/>
      <c r="I126" s="10">
        <v>1.048</v>
      </c>
    </row>
    <row r="127" spans="2:9" ht="15.75">
      <c r="B127" s="95"/>
      <c r="C127" s="136"/>
      <c r="D127" s="13" t="s">
        <v>760</v>
      </c>
      <c r="E127" s="9" t="s">
        <v>736</v>
      </c>
      <c r="F127" s="93"/>
      <c r="G127" s="10"/>
      <c r="H127" s="10"/>
      <c r="I127" s="10">
        <v>0.4</v>
      </c>
    </row>
    <row r="128" spans="2:9" ht="15.75">
      <c r="B128" s="9">
        <v>49</v>
      </c>
      <c r="C128" s="12" t="s">
        <v>103</v>
      </c>
      <c r="D128" s="13" t="s">
        <v>59</v>
      </c>
      <c r="E128" s="9" t="s">
        <v>736</v>
      </c>
      <c r="F128" s="10">
        <f t="shared" si="2"/>
        <v>0.69400000000000006</v>
      </c>
      <c r="G128" s="10">
        <v>4.4999999999999998E-2</v>
      </c>
      <c r="H128" s="10"/>
      <c r="I128" s="10">
        <v>0.64900000000000002</v>
      </c>
    </row>
    <row r="129" spans="2:9" ht="15.75">
      <c r="B129" s="9">
        <v>50</v>
      </c>
      <c r="C129" s="12" t="s">
        <v>102</v>
      </c>
      <c r="D129" s="13" t="s">
        <v>101</v>
      </c>
      <c r="E129" s="9" t="s">
        <v>736</v>
      </c>
      <c r="F129" s="10">
        <f t="shared" si="2"/>
        <v>0.60799999999999998</v>
      </c>
      <c r="G129" s="41">
        <v>0.60799999999999998</v>
      </c>
      <c r="H129" s="10"/>
      <c r="I129" s="10"/>
    </row>
    <row r="130" spans="2:9" ht="15.75">
      <c r="B130" s="94">
        <v>51</v>
      </c>
      <c r="C130" s="94" t="s">
        <v>545</v>
      </c>
      <c r="D130" s="13" t="s">
        <v>862</v>
      </c>
      <c r="E130" s="72" t="s">
        <v>736</v>
      </c>
      <c r="F130" s="91">
        <f>SUM(G130:I131)</f>
        <v>2.4510000000000001</v>
      </c>
      <c r="G130" s="41"/>
      <c r="H130" s="10"/>
      <c r="I130" s="10">
        <v>1.8680000000000001</v>
      </c>
    </row>
    <row r="131" spans="2:9" ht="15.75">
      <c r="B131" s="95"/>
      <c r="C131" s="95"/>
      <c r="D131" s="13" t="s">
        <v>861</v>
      </c>
      <c r="E131" s="9" t="s">
        <v>736</v>
      </c>
      <c r="F131" s="93"/>
      <c r="G131" s="10"/>
      <c r="H131" s="10"/>
      <c r="I131" s="10">
        <v>0.58299999999999996</v>
      </c>
    </row>
    <row r="132" spans="2:9" ht="15.75">
      <c r="B132" s="9"/>
      <c r="C132" s="9" t="s">
        <v>15</v>
      </c>
      <c r="D132" s="13"/>
      <c r="E132" s="9"/>
      <c r="F132" s="10">
        <f>SUM(F102:F130)</f>
        <v>20.981000000000002</v>
      </c>
      <c r="G132" s="10">
        <f>SUM(G102:G131)</f>
        <v>12.366</v>
      </c>
      <c r="H132" s="10">
        <f t="shared" ref="H132:I132" si="3">SUM(H102:H131)</f>
        <v>0.42100000000000004</v>
      </c>
      <c r="I132" s="10">
        <f t="shared" si="3"/>
        <v>8.1940000000000008</v>
      </c>
    </row>
    <row r="133" spans="2:9" ht="15.75">
      <c r="B133" s="9"/>
      <c r="C133" s="111" t="s">
        <v>105</v>
      </c>
      <c r="D133" s="112"/>
      <c r="E133" s="112"/>
      <c r="F133" s="112"/>
      <c r="G133" s="112"/>
      <c r="H133" s="112"/>
      <c r="I133" s="113"/>
    </row>
    <row r="134" spans="2:9" ht="19.899999999999999" customHeight="1">
      <c r="B134" s="9">
        <v>52</v>
      </c>
      <c r="C134" s="12" t="s">
        <v>104</v>
      </c>
      <c r="D134" s="59" t="s">
        <v>877</v>
      </c>
      <c r="E134" s="9" t="s">
        <v>736</v>
      </c>
      <c r="F134" s="10">
        <f t="shared" si="2"/>
        <v>2.2269999999999999</v>
      </c>
      <c r="G134" s="10"/>
      <c r="H134" s="10"/>
      <c r="I134" s="10">
        <v>2.2269999999999999</v>
      </c>
    </row>
    <row r="135" spans="2:9" ht="15.75">
      <c r="B135" s="24"/>
      <c r="C135" s="24" t="s">
        <v>91</v>
      </c>
      <c r="D135" s="25"/>
      <c r="E135" s="24"/>
      <c r="F135" s="23">
        <f>ROUND(SUM(F132:F134),3)</f>
        <v>23.207999999999998</v>
      </c>
      <c r="G135" s="26">
        <f>ROUND(SUM(G132:G134),3)</f>
        <v>12.366</v>
      </c>
      <c r="H135" s="26">
        <f>ROUND(SUM(H132:H134),3)</f>
        <v>0.42099999999999999</v>
      </c>
      <c r="I135" s="26">
        <f>ROUND(SUM(I132:I134),3)</f>
        <v>10.420999999999999</v>
      </c>
    </row>
    <row r="136" spans="2:9" ht="15.75">
      <c r="B136" s="9"/>
      <c r="C136" s="128" t="s">
        <v>106</v>
      </c>
      <c r="D136" s="129"/>
      <c r="E136" s="129"/>
      <c r="F136" s="129"/>
      <c r="G136" s="129"/>
      <c r="H136" s="129"/>
      <c r="I136" s="130"/>
    </row>
    <row r="137" spans="2:9" ht="15.75">
      <c r="B137" s="9"/>
      <c r="C137" s="111" t="s">
        <v>107</v>
      </c>
      <c r="D137" s="112"/>
      <c r="E137" s="112"/>
      <c r="F137" s="112"/>
      <c r="G137" s="112"/>
      <c r="H137" s="112"/>
      <c r="I137" s="113"/>
    </row>
    <row r="138" spans="2:9" ht="15.75">
      <c r="B138" s="9">
        <v>53</v>
      </c>
      <c r="C138" s="12" t="s">
        <v>108</v>
      </c>
      <c r="D138" s="13" t="s">
        <v>99</v>
      </c>
      <c r="E138" s="9" t="s">
        <v>740</v>
      </c>
      <c r="F138" s="10">
        <f t="shared" si="2"/>
        <v>0.98499999999999999</v>
      </c>
      <c r="G138" s="10">
        <v>0.98499999999999999</v>
      </c>
      <c r="H138" s="10"/>
      <c r="I138" s="10"/>
    </row>
    <row r="139" spans="2:9" ht="15.75">
      <c r="B139" s="9">
        <v>54</v>
      </c>
      <c r="C139" s="12" t="s">
        <v>109</v>
      </c>
      <c r="D139" s="13" t="s">
        <v>110</v>
      </c>
      <c r="E139" s="9" t="s">
        <v>740</v>
      </c>
      <c r="F139" s="10">
        <f t="shared" si="2"/>
        <v>0.95699999999999996</v>
      </c>
      <c r="G139" s="10">
        <v>0.95699999999999996</v>
      </c>
      <c r="H139" s="10"/>
      <c r="I139" s="10"/>
    </row>
    <row r="140" spans="2:9" ht="15.75">
      <c r="B140" s="94">
        <v>55</v>
      </c>
      <c r="C140" s="124" t="s">
        <v>111</v>
      </c>
      <c r="D140" s="13" t="s">
        <v>600</v>
      </c>
      <c r="E140" s="9" t="s">
        <v>740</v>
      </c>
      <c r="F140" s="91">
        <f>SUM(G140:I143)</f>
        <v>1.879</v>
      </c>
      <c r="G140" s="10">
        <v>0.73</v>
      </c>
      <c r="H140" s="10">
        <v>0.26800000000000002</v>
      </c>
      <c r="I140" s="10">
        <v>0.17399999999999999</v>
      </c>
    </row>
    <row r="141" spans="2:9" ht="15.75">
      <c r="B141" s="99"/>
      <c r="C141" s="135"/>
      <c r="D141" s="13" t="s">
        <v>601</v>
      </c>
      <c r="E141" s="9" t="s">
        <v>736</v>
      </c>
      <c r="F141" s="92"/>
      <c r="G141" s="10"/>
      <c r="H141" s="10">
        <v>0.31</v>
      </c>
      <c r="I141" s="10"/>
    </row>
    <row r="142" spans="2:9" ht="15.75">
      <c r="B142" s="99"/>
      <c r="C142" s="135"/>
      <c r="D142" s="13" t="s">
        <v>602</v>
      </c>
      <c r="E142" s="9" t="s">
        <v>736</v>
      </c>
      <c r="F142" s="92"/>
      <c r="G142" s="10">
        <v>0.16700000000000001</v>
      </c>
      <c r="H142" s="10"/>
      <c r="I142" s="10"/>
    </row>
    <row r="143" spans="2:9" ht="15.75">
      <c r="B143" s="95"/>
      <c r="C143" s="136"/>
      <c r="D143" s="13" t="s">
        <v>603</v>
      </c>
      <c r="E143" s="9" t="s">
        <v>736</v>
      </c>
      <c r="F143" s="93"/>
      <c r="G143" s="10"/>
      <c r="H143" s="10"/>
      <c r="I143" s="10">
        <v>0.23</v>
      </c>
    </row>
    <row r="144" spans="2:9" ht="15.75">
      <c r="B144" s="94">
        <v>56</v>
      </c>
      <c r="C144" s="124" t="s">
        <v>112</v>
      </c>
      <c r="D144" s="44" t="s">
        <v>604</v>
      </c>
      <c r="E144" s="9" t="s">
        <v>740</v>
      </c>
      <c r="F144" s="91">
        <f>SUM(G144:I147)</f>
        <v>2.2709999999999999</v>
      </c>
      <c r="G144" s="10">
        <v>0.76400000000000001</v>
      </c>
      <c r="H144" s="10"/>
      <c r="I144" s="10"/>
    </row>
    <row r="145" spans="2:9" ht="15.75">
      <c r="B145" s="99"/>
      <c r="C145" s="135"/>
      <c r="D145" s="44" t="s">
        <v>605</v>
      </c>
      <c r="E145" s="67" t="s">
        <v>736</v>
      </c>
      <c r="F145" s="92"/>
      <c r="G145" s="10">
        <v>1.1000000000000001</v>
      </c>
      <c r="H145" s="10"/>
      <c r="I145" s="10"/>
    </row>
    <row r="146" spans="2:9" ht="15.75">
      <c r="B146" s="99"/>
      <c r="C146" s="135"/>
      <c r="D146" s="44" t="s">
        <v>695</v>
      </c>
      <c r="E146" s="67" t="s">
        <v>740</v>
      </c>
      <c r="F146" s="92"/>
      <c r="G146" s="10">
        <v>0.13500000000000001</v>
      </c>
      <c r="H146" s="10"/>
      <c r="I146" s="10"/>
    </row>
    <row r="147" spans="2:9" ht="15.75">
      <c r="B147" s="95"/>
      <c r="C147" s="136"/>
      <c r="D147" s="44" t="s">
        <v>762</v>
      </c>
      <c r="E147" s="9" t="s">
        <v>736</v>
      </c>
      <c r="F147" s="93"/>
      <c r="G147" s="10"/>
      <c r="H147" s="10"/>
      <c r="I147" s="10">
        <v>0.27200000000000002</v>
      </c>
    </row>
    <row r="148" spans="2:9" ht="15.75">
      <c r="B148" s="94">
        <v>57</v>
      </c>
      <c r="C148" s="124" t="s">
        <v>113</v>
      </c>
      <c r="D148" s="44" t="s">
        <v>606</v>
      </c>
      <c r="E148" s="67" t="s">
        <v>740</v>
      </c>
      <c r="F148" s="91">
        <f>SUM(G148:I150)</f>
        <v>1.2120000000000002</v>
      </c>
      <c r="G148" s="10">
        <v>0.98399999999999999</v>
      </c>
      <c r="H148" s="10"/>
      <c r="I148" s="10"/>
    </row>
    <row r="149" spans="2:9" ht="15.75">
      <c r="B149" s="99"/>
      <c r="C149" s="135"/>
      <c r="D149" s="44" t="s">
        <v>607</v>
      </c>
      <c r="E149" s="67" t="s">
        <v>736</v>
      </c>
      <c r="F149" s="92"/>
      <c r="G149" s="10">
        <v>0.114</v>
      </c>
      <c r="H149" s="10"/>
      <c r="I149" s="10"/>
    </row>
    <row r="150" spans="2:9" ht="15.75">
      <c r="B150" s="95"/>
      <c r="C150" s="136"/>
      <c r="D150" s="44" t="s">
        <v>763</v>
      </c>
      <c r="E150" s="67" t="s">
        <v>736</v>
      </c>
      <c r="F150" s="93"/>
      <c r="G150" s="10">
        <v>0.114</v>
      </c>
      <c r="H150" s="10"/>
      <c r="I150" s="10"/>
    </row>
    <row r="151" spans="2:9" ht="31.5">
      <c r="B151" s="94">
        <v>58</v>
      </c>
      <c r="C151" s="124" t="s">
        <v>114</v>
      </c>
      <c r="D151" s="39" t="s">
        <v>608</v>
      </c>
      <c r="E151" s="9" t="s">
        <v>736</v>
      </c>
      <c r="F151" s="91">
        <f>SUM(G151:I152)</f>
        <v>1.5609999999999999</v>
      </c>
      <c r="G151" s="10"/>
      <c r="H151" s="10"/>
      <c r="I151" s="10">
        <v>1.0449999999999999</v>
      </c>
    </row>
    <row r="152" spans="2:9" ht="31.5">
      <c r="B152" s="95"/>
      <c r="C152" s="136"/>
      <c r="D152" s="39" t="s">
        <v>609</v>
      </c>
      <c r="E152" s="9" t="s">
        <v>740</v>
      </c>
      <c r="F152" s="93"/>
      <c r="G152" s="10"/>
      <c r="H152" s="10"/>
      <c r="I152" s="10">
        <v>0.51600000000000001</v>
      </c>
    </row>
    <row r="153" spans="2:9" ht="15.75">
      <c r="B153" s="94">
        <v>59</v>
      </c>
      <c r="C153" s="94" t="s">
        <v>115</v>
      </c>
      <c r="D153" s="13" t="s">
        <v>610</v>
      </c>
      <c r="E153" s="9" t="s">
        <v>736</v>
      </c>
      <c r="F153" s="91">
        <f>SUM(G153:I156)</f>
        <v>2.181</v>
      </c>
      <c r="G153" s="10">
        <v>0.77</v>
      </c>
      <c r="H153" s="10">
        <v>0.23</v>
      </c>
      <c r="I153" s="10">
        <v>0.17499999999999999</v>
      </c>
    </row>
    <row r="154" spans="2:9" ht="15.75">
      <c r="B154" s="99"/>
      <c r="C154" s="99"/>
      <c r="D154" s="13" t="s">
        <v>611</v>
      </c>
      <c r="E154" s="9" t="s">
        <v>736</v>
      </c>
      <c r="F154" s="92"/>
      <c r="G154" s="10"/>
      <c r="H154" s="10">
        <v>0.2</v>
      </c>
      <c r="I154" s="10">
        <v>0.11</v>
      </c>
    </row>
    <row r="155" spans="2:9" ht="15.75">
      <c r="B155" s="99"/>
      <c r="C155" s="99"/>
      <c r="D155" s="13" t="s">
        <v>612</v>
      </c>
      <c r="E155" s="9" t="s">
        <v>736</v>
      </c>
      <c r="F155" s="92"/>
      <c r="G155" s="10"/>
      <c r="H155" s="10">
        <v>0.56599999999999995</v>
      </c>
      <c r="I155" s="10"/>
    </row>
    <row r="156" spans="2:9" ht="15.75">
      <c r="B156" s="95"/>
      <c r="C156" s="95"/>
      <c r="D156" s="13" t="s">
        <v>747</v>
      </c>
      <c r="E156" s="61" t="s">
        <v>736</v>
      </c>
      <c r="F156" s="93"/>
      <c r="G156" s="10"/>
      <c r="H156" s="10"/>
      <c r="I156" s="10">
        <v>0.13</v>
      </c>
    </row>
    <row r="157" spans="2:9" ht="15.75">
      <c r="B157" s="9">
        <v>60</v>
      </c>
      <c r="C157" s="12" t="s">
        <v>116</v>
      </c>
      <c r="D157" s="13" t="s">
        <v>118</v>
      </c>
      <c r="E157" s="9" t="s">
        <v>736</v>
      </c>
      <c r="F157" s="10">
        <f>G157+H157+I157</f>
        <v>0.20599999999999999</v>
      </c>
      <c r="G157" s="10"/>
      <c r="H157" s="10"/>
      <c r="I157" s="10">
        <v>0.20599999999999999</v>
      </c>
    </row>
    <row r="158" spans="2:9" ht="15.75">
      <c r="B158" s="62">
        <v>61</v>
      </c>
      <c r="C158" s="12" t="s">
        <v>119</v>
      </c>
      <c r="D158" s="44" t="s">
        <v>745</v>
      </c>
      <c r="E158" s="9" t="s">
        <v>736</v>
      </c>
      <c r="F158" s="10">
        <f t="shared" si="2"/>
        <v>0.59700000000000009</v>
      </c>
      <c r="G158" s="10">
        <v>3.5999999999999997E-2</v>
      </c>
      <c r="H158" s="10"/>
      <c r="I158" s="10">
        <v>0.56100000000000005</v>
      </c>
    </row>
    <row r="159" spans="2:9" ht="15.75">
      <c r="B159" s="9">
        <v>62</v>
      </c>
      <c r="C159" s="12" t="s">
        <v>124</v>
      </c>
      <c r="D159" s="44" t="s">
        <v>100</v>
      </c>
      <c r="E159" s="9" t="s">
        <v>736</v>
      </c>
      <c r="F159" s="10">
        <f t="shared" si="2"/>
        <v>0.91500000000000004</v>
      </c>
      <c r="G159" s="10">
        <v>0.05</v>
      </c>
      <c r="H159" s="10"/>
      <c r="I159" s="10">
        <v>0.86499999999999999</v>
      </c>
    </row>
    <row r="160" spans="2:9" ht="15.75">
      <c r="B160" s="9">
        <v>63</v>
      </c>
      <c r="C160" s="12" t="s">
        <v>120</v>
      </c>
      <c r="D160" s="13" t="s">
        <v>37</v>
      </c>
      <c r="E160" s="9" t="s">
        <v>740</v>
      </c>
      <c r="F160" s="10">
        <f t="shared" si="2"/>
        <v>1.75</v>
      </c>
      <c r="G160" s="10">
        <v>1.75</v>
      </c>
      <c r="H160" s="10"/>
      <c r="I160" s="10"/>
    </row>
    <row r="161" spans="2:9" ht="15.75">
      <c r="B161" s="9">
        <v>64</v>
      </c>
      <c r="C161" s="12" t="s">
        <v>121</v>
      </c>
      <c r="D161" s="13" t="s">
        <v>125</v>
      </c>
      <c r="E161" s="9" t="s">
        <v>736</v>
      </c>
      <c r="F161" s="10">
        <f t="shared" si="2"/>
        <v>0.89600000000000002</v>
      </c>
      <c r="G161" s="10">
        <v>1.7999999999999999E-2</v>
      </c>
      <c r="H161" s="10"/>
      <c r="I161" s="10">
        <v>0.878</v>
      </c>
    </row>
    <row r="162" spans="2:9" ht="15.75">
      <c r="B162" s="94">
        <v>65</v>
      </c>
      <c r="C162" s="94" t="s">
        <v>122</v>
      </c>
      <c r="D162" s="13" t="s">
        <v>748</v>
      </c>
      <c r="E162" s="9" t="s">
        <v>736</v>
      </c>
      <c r="F162" s="91">
        <f>SUM(G162:I163)</f>
        <v>0.51900000000000002</v>
      </c>
      <c r="G162" s="10">
        <v>2.1000000000000001E-2</v>
      </c>
      <c r="H162" s="10"/>
      <c r="I162" s="10">
        <v>0.192</v>
      </c>
    </row>
    <row r="163" spans="2:9" ht="15.75">
      <c r="B163" s="95"/>
      <c r="C163" s="95"/>
      <c r="D163" s="13" t="s">
        <v>749</v>
      </c>
      <c r="E163" s="61" t="s">
        <v>736</v>
      </c>
      <c r="F163" s="93"/>
      <c r="G163" s="10">
        <v>3.2000000000000001E-2</v>
      </c>
      <c r="H163" s="10"/>
      <c r="I163" s="10">
        <v>0.27400000000000002</v>
      </c>
    </row>
    <row r="164" spans="2:9" ht="15.75">
      <c r="B164" s="9">
        <v>66</v>
      </c>
      <c r="C164" s="12" t="s">
        <v>123</v>
      </c>
      <c r="D164" s="13" t="s">
        <v>129</v>
      </c>
      <c r="E164" s="9" t="s">
        <v>736</v>
      </c>
      <c r="F164" s="10">
        <f t="shared" si="2"/>
        <v>0.47</v>
      </c>
      <c r="G164" s="10">
        <v>0.05</v>
      </c>
      <c r="H164" s="10"/>
      <c r="I164" s="10">
        <v>0.42</v>
      </c>
    </row>
    <row r="165" spans="2:9" ht="15.75">
      <c r="B165" s="94">
        <v>67</v>
      </c>
      <c r="C165" s="124" t="s">
        <v>127</v>
      </c>
      <c r="D165" s="13" t="s">
        <v>613</v>
      </c>
      <c r="E165" s="9" t="s">
        <v>736</v>
      </c>
      <c r="F165" s="91">
        <f>SUM(G165:I166)</f>
        <v>0.755</v>
      </c>
      <c r="G165" s="10"/>
      <c r="H165" s="10"/>
      <c r="I165" s="10">
        <v>0.60399999999999998</v>
      </c>
    </row>
    <row r="166" spans="2:9" ht="15.75">
      <c r="B166" s="95"/>
      <c r="C166" s="136"/>
      <c r="D166" s="13" t="s">
        <v>614</v>
      </c>
      <c r="E166" s="9" t="s">
        <v>736</v>
      </c>
      <c r="F166" s="93"/>
      <c r="G166" s="10"/>
      <c r="H166" s="10"/>
      <c r="I166" s="10">
        <v>0.151</v>
      </c>
    </row>
    <row r="167" spans="2:9" ht="15.75">
      <c r="B167" s="94">
        <v>68</v>
      </c>
      <c r="C167" s="94" t="s">
        <v>128</v>
      </c>
      <c r="D167" s="13" t="s">
        <v>615</v>
      </c>
      <c r="E167" s="9" t="s">
        <v>736</v>
      </c>
      <c r="F167" s="91">
        <f>SUM(G167:I170)</f>
        <v>1.5590000000000002</v>
      </c>
      <c r="G167" s="10">
        <v>6.9000000000000006E-2</v>
      </c>
      <c r="H167" s="10">
        <v>0.71799999999999997</v>
      </c>
      <c r="I167" s="10"/>
    </row>
    <row r="168" spans="2:9" ht="15.75">
      <c r="B168" s="99"/>
      <c r="C168" s="99"/>
      <c r="D168" s="13" t="s">
        <v>616</v>
      </c>
      <c r="E168" s="67" t="s">
        <v>736</v>
      </c>
      <c r="F168" s="92"/>
      <c r="G168" s="10"/>
      <c r="H168" s="10">
        <v>0.55200000000000005</v>
      </c>
      <c r="I168" s="10"/>
    </row>
    <row r="169" spans="2:9" ht="15.75">
      <c r="B169" s="99"/>
      <c r="C169" s="99"/>
      <c r="D169" s="13" t="s">
        <v>750</v>
      </c>
      <c r="E169" s="9" t="s">
        <v>736</v>
      </c>
      <c r="F169" s="92"/>
      <c r="G169" s="10"/>
      <c r="H169" s="10"/>
      <c r="I169" s="10">
        <v>0.1</v>
      </c>
    </row>
    <row r="170" spans="2:9" ht="15.75">
      <c r="B170" s="95"/>
      <c r="C170" s="95"/>
      <c r="D170" s="13" t="s">
        <v>764</v>
      </c>
      <c r="E170" s="61" t="s">
        <v>736</v>
      </c>
      <c r="F170" s="93"/>
      <c r="G170" s="10"/>
      <c r="H170" s="10"/>
      <c r="I170" s="10">
        <v>0.12</v>
      </c>
    </row>
    <row r="171" spans="2:9" ht="15.75">
      <c r="B171" s="66">
        <v>69</v>
      </c>
      <c r="C171" s="64" t="s">
        <v>130</v>
      </c>
      <c r="D171" s="13" t="s">
        <v>765</v>
      </c>
      <c r="E171" s="9" t="s">
        <v>736</v>
      </c>
      <c r="F171" s="65">
        <f>SUM(G171:I171)</f>
        <v>0.48199999999999998</v>
      </c>
      <c r="G171" s="10">
        <v>0.182</v>
      </c>
      <c r="H171" s="10"/>
      <c r="I171" s="10">
        <v>0.3</v>
      </c>
    </row>
    <row r="172" spans="2:9" ht="15.75">
      <c r="B172" s="94">
        <v>70</v>
      </c>
      <c r="C172" s="124" t="s">
        <v>131</v>
      </c>
      <c r="D172" s="13" t="s">
        <v>742</v>
      </c>
      <c r="E172" s="9" t="s">
        <v>736</v>
      </c>
      <c r="F172" s="91">
        <f>SUM(G172:I173)</f>
        <v>2.1</v>
      </c>
      <c r="G172" s="10">
        <v>0.127</v>
      </c>
      <c r="H172" s="10">
        <v>0.26300000000000001</v>
      </c>
      <c r="I172" s="10">
        <v>0.41599999999999998</v>
      </c>
    </row>
    <row r="173" spans="2:9" ht="15.75">
      <c r="B173" s="95"/>
      <c r="C173" s="136"/>
      <c r="D173" s="13" t="s">
        <v>743</v>
      </c>
      <c r="E173" s="9" t="s">
        <v>736</v>
      </c>
      <c r="F173" s="93"/>
      <c r="G173" s="10"/>
      <c r="H173" s="10"/>
      <c r="I173" s="10">
        <v>1.294</v>
      </c>
    </row>
    <row r="174" spans="2:9" ht="15.75">
      <c r="B174" s="94">
        <v>71</v>
      </c>
      <c r="C174" s="124" t="s">
        <v>132</v>
      </c>
      <c r="D174" s="13" t="s">
        <v>617</v>
      </c>
      <c r="E174" s="9" t="s">
        <v>736</v>
      </c>
      <c r="F174" s="91">
        <f>SUM(G174:I176)</f>
        <v>2.6560000000000001</v>
      </c>
      <c r="G174" s="10">
        <v>0.8</v>
      </c>
      <c r="H174" s="10">
        <v>0.55200000000000005</v>
      </c>
      <c r="I174" s="10">
        <v>0.85</v>
      </c>
    </row>
    <row r="175" spans="2:9" ht="15.75">
      <c r="B175" s="99"/>
      <c r="C175" s="135"/>
      <c r="D175" s="13" t="s">
        <v>618</v>
      </c>
      <c r="E175" s="67" t="s">
        <v>736</v>
      </c>
      <c r="F175" s="92"/>
      <c r="G175" s="10"/>
      <c r="H175" s="10">
        <v>0.16400000000000001</v>
      </c>
      <c r="I175" s="10"/>
    </row>
    <row r="176" spans="2:9" ht="15.75">
      <c r="B176" s="99"/>
      <c r="C176" s="135"/>
      <c r="D176" s="13" t="s">
        <v>766</v>
      </c>
      <c r="E176" s="9" t="s">
        <v>736</v>
      </c>
      <c r="F176" s="92"/>
      <c r="G176" s="10"/>
      <c r="H176" s="10">
        <v>0.28999999999999998</v>
      </c>
      <c r="I176" s="10"/>
    </row>
    <row r="177" spans="2:9" ht="15.75">
      <c r="B177" s="9">
        <v>72</v>
      </c>
      <c r="C177" s="12" t="s">
        <v>133</v>
      </c>
      <c r="D177" s="13" t="s">
        <v>135</v>
      </c>
      <c r="E177" s="9" t="s">
        <v>736</v>
      </c>
      <c r="F177" s="10">
        <f t="shared" si="2"/>
        <v>0.36</v>
      </c>
      <c r="G177" s="10">
        <v>0.36</v>
      </c>
      <c r="H177" s="10"/>
      <c r="I177" s="10"/>
    </row>
    <row r="178" spans="2:9" ht="15.75">
      <c r="B178" s="94">
        <v>73</v>
      </c>
      <c r="C178" s="124" t="s">
        <v>134</v>
      </c>
      <c r="D178" s="13" t="s">
        <v>619</v>
      </c>
      <c r="E178" s="67" t="s">
        <v>736</v>
      </c>
      <c r="F178" s="91">
        <f>SUM(G178:I179)</f>
        <v>1.0329999999999999</v>
      </c>
      <c r="G178" s="10">
        <v>0.59699999999999998</v>
      </c>
      <c r="H178" s="10"/>
      <c r="I178" s="10">
        <v>0.14799999999999999</v>
      </c>
    </row>
    <row r="179" spans="2:9" ht="15.75">
      <c r="B179" s="99"/>
      <c r="C179" s="135"/>
      <c r="D179" s="13" t="s">
        <v>620</v>
      </c>
      <c r="E179" s="9" t="s">
        <v>736</v>
      </c>
      <c r="F179" s="92"/>
      <c r="G179" s="10"/>
      <c r="H179" s="10">
        <v>0.28799999999999998</v>
      </c>
      <c r="I179" s="10"/>
    </row>
    <row r="180" spans="2:9" ht="15.75">
      <c r="B180" s="9">
        <v>74</v>
      </c>
      <c r="C180" s="12" t="s">
        <v>136</v>
      </c>
      <c r="D180" s="13" t="s">
        <v>139</v>
      </c>
      <c r="E180" s="9" t="s">
        <v>736</v>
      </c>
      <c r="F180" s="10">
        <f>G180+H180+I180</f>
        <v>0.30199999999999999</v>
      </c>
      <c r="G180" s="10">
        <v>0.30199999999999999</v>
      </c>
      <c r="H180" s="10"/>
      <c r="I180" s="10"/>
    </row>
    <row r="181" spans="2:9" ht="15.75">
      <c r="B181" s="94">
        <v>75</v>
      </c>
      <c r="C181" s="94" t="s">
        <v>137</v>
      </c>
      <c r="D181" s="13" t="s">
        <v>768</v>
      </c>
      <c r="E181" s="67" t="s">
        <v>736</v>
      </c>
      <c r="F181" s="91">
        <f>SUM(G181:I182)</f>
        <v>0.55199999999999994</v>
      </c>
      <c r="G181" s="10"/>
      <c r="H181" s="10">
        <v>9.1999999999999998E-2</v>
      </c>
      <c r="I181" s="10">
        <v>0.24</v>
      </c>
    </row>
    <row r="182" spans="2:9" ht="15.75">
      <c r="B182" s="95"/>
      <c r="C182" s="95"/>
      <c r="D182" s="13" t="s">
        <v>767</v>
      </c>
      <c r="E182" s="9" t="s">
        <v>736</v>
      </c>
      <c r="F182" s="93"/>
      <c r="G182" s="10"/>
      <c r="H182" s="10"/>
      <c r="I182" s="10">
        <v>0.22</v>
      </c>
    </row>
    <row r="183" spans="2:9" ht="15.75">
      <c r="B183" s="94">
        <v>76</v>
      </c>
      <c r="C183" s="124" t="s">
        <v>138</v>
      </c>
      <c r="D183" s="13" t="s">
        <v>621</v>
      </c>
      <c r="E183" s="67" t="s">
        <v>736</v>
      </c>
      <c r="F183" s="91">
        <f>SUM(G183:I187)</f>
        <v>1.4410000000000001</v>
      </c>
      <c r="G183" s="10">
        <v>0.29099999999999998</v>
      </c>
      <c r="H183" s="10"/>
      <c r="I183" s="10"/>
    </row>
    <row r="184" spans="2:9" ht="15.75">
      <c r="B184" s="99"/>
      <c r="C184" s="135"/>
      <c r="D184" s="13" t="s">
        <v>622</v>
      </c>
      <c r="E184" s="9" t="s">
        <v>736</v>
      </c>
      <c r="F184" s="92"/>
      <c r="G184" s="10">
        <v>0.37</v>
      </c>
      <c r="H184" s="10"/>
      <c r="I184" s="10"/>
    </row>
    <row r="185" spans="2:9" ht="15.75">
      <c r="B185" s="99"/>
      <c r="C185" s="135"/>
      <c r="D185" s="13" t="s">
        <v>623</v>
      </c>
      <c r="E185" s="9" t="s">
        <v>736</v>
      </c>
      <c r="F185" s="92"/>
      <c r="G185" s="10">
        <v>0.10100000000000001</v>
      </c>
      <c r="H185" s="10">
        <v>0.247</v>
      </c>
      <c r="I185" s="10">
        <v>6.4000000000000001E-2</v>
      </c>
    </row>
    <row r="186" spans="2:9" ht="15.75">
      <c r="B186" s="99"/>
      <c r="C186" s="135"/>
      <c r="D186" s="13" t="s">
        <v>624</v>
      </c>
      <c r="E186" s="67" t="s">
        <v>736</v>
      </c>
      <c r="F186" s="92"/>
      <c r="G186" s="10">
        <v>9.7000000000000003E-2</v>
      </c>
      <c r="H186" s="10">
        <v>7.8E-2</v>
      </c>
      <c r="I186" s="10"/>
    </row>
    <row r="187" spans="2:9" ht="15.75">
      <c r="B187" s="95"/>
      <c r="C187" s="136"/>
      <c r="D187" s="13" t="s">
        <v>769</v>
      </c>
      <c r="E187" s="9" t="s">
        <v>736</v>
      </c>
      <c r="F187" s="93"/>
      <c r="G187" s="10">
        <v>0.193</v>
      </c>
      <c r="H187" s="10"/>
      <c r="I187" s="10"/>
    </row>
    <row r="188" spans="2:9" ht="15.75">
      <c r="B188" s="94">
        <v>77</v>
      </c>
      <c r="C188" s="124" t="s">
        <v>140</v>
      </c>
      <c r="D188" s="13" t="s">
        <v>625</v>
      </c>
      <c r="E188" s="9" t="s">
        <v>740</v>
      </c>
      <c r="F188" s="91">
        <f>SUM(G188:I189)</f>
        <v>1.0899999999999999</v>
      </c>
      <c r="G188" s="10">
        <v>0.94499999999999995</v>
      </c>
      <c r="H188" s="10"/>
      <c r="I188" s="10"/>
    </row>
    <row r="189" spans="2:9" ht="15.75">
      <c r="B189" s="95"/>
      <c r="C189" s="136"/>
      <c r="D189" s="13" t="s">
        <v>626</v>
      </c>
      <c r="E189" s="9" t="s">
        <v>736</v>
      </c>
      <c r="F189" s="93"/>
      <c r="G189" s="10"/>
      <c r="H189" s="10"/>
      <c r="I189" s="10">
        <v>0.14499999999999999</v>
      </c>
    </row>
    <row r="190" spans="2:9" ht="15.75">
      <c r="B190" s="9">
        <v>78</v>
      </c>
      <c r="C190" s="12" t="s">
        <v>141</v>
      </c>
      <c r="D190" s="13" t="s">
        <v>146</v>
      </c>
      <c r="E190" s="9" t="s">
        <v>736</v>
      </c>
      <c r="F190" s="10">
        <f t="shared" si="2"/>
        <v>0.82499999999999996</v>
      </c>
      <c r="G190" s="10"/>
      <c r="H190" s="10"/>
      <c r="I190" s="10">
        <v>0.82499999999999996</v>
      </c>
    </row>
    <row r="191" spans="2:9" ht="15.75">
      <c r="B191" s="9">
        <v>79</v>
      </c>
      <c r="C191" s="12" t="s">
        <v>142</v>
      </c>
      <c r="D191" s="13" t="s">
        <v>147</v>
      </c>
      <c r="E191" s="9" t="s">
        <v>736</v>
      </c>
      <c r="F191" s="10">
        <v>0.31</v>
      </c>
      <c r="G191" s="10"/>
      <c r="H191" s="10"/>
      <c r="I191" s="10">
        <v>0.31</v>
      </c>
    </row>
    <row r="192" spans="2:9" ht="15.75">
      <c r="B192" s="94">
        <v>80</v>
      </c>
      <c r="C192" s="94" t="s">
        <v>143</v>
      </c>
      <c r="D192" s="13" t="s">
        <v>751</v>
      </c>
      <c r="E192" s="9" t="s">
        <v>736</v>
      </c>
      <c r="F192" s="91">
        <f>SUM(G192:I193)</f>
        <v>0.754</v>
      </c>
      <c r="G192" s="10"/>
      <c r="H192" s="10"/>
      <c r="I192" s="10">
        <v>0.63400000000000001</v>
      </c>
    </row>
    <row r="193" spans="2:9" ht="15.75">
      <c r="B193" s="95"/>
      <c r="C193" s="95"/>
      <c r="D193" s="13" t="s">
        <v>752</v>
      </c>
      <c r="E193" s="61" t="s">
        <v>736</v>
      </c>
      <c r="F193" s="93"/>
      <c r="G193" s="10"/>
      <c r="H193" s="10"/>
      <c r="I193" s="10">
        <v>0.12</v>
      </c>
    </row>
    <row r="194" spans="2:9" ht="15.75">
      <c r="B194" s="9">
        <v>81</v>
      </c>
      <c r="C194" s="12" t="s">
        <v>144</v>
      </c>
      <c r="D194" s="13" t="s">
        <v>148</v>
      </c>
      <c r="E194" s="9" t="s">
        <v>736</v>
      </c>
      <c r="F194" s="10">
        <v>0.45500000000000002</v>
      </c>
      <c r="G194" s="10">
        <v>0.02</v>
      </c>
      <c r="H194" s="10"/>
      <c r="I194" s="10">
        <v>0.435</v>
      </c>
    </row>
    <row r="195" spans="2:9" ht="15.75">
      <c r="B195" s="9">
        <v>82</v>
      </c>
      <c r="C195" s="12" t="s">
        <v>145</v>
      </c>
      <c r="D195" s="13" t="s">
        <v>149</v>
      </c>
      <c r="E195" s="9" t="s">
        <v>736</v>
      </c>
      <c r="F195" s="10">
        <f>SUM(G195:I195)</f>
        <v>0.34499999999999997</v>
      </c>
      <c r="G195" s="10">
        <v>0.13</v>
      </c>
      <c r="H195" s="10"/>
      <c r="I195" s="10">
        <v>0.215</v>
      </c>
    </row>
    <row r="196" spans="2:9" ht="31.5">
      <c r="B196" s="94">
        <v>83</v>
      </c>
      <c r="C196" s="124" t="s">
        <v>150</v>
      </c>
      <c r="D196" s="39" t="s">
        <v>627</v>
      </c>
      <c r="E196" s="9" t="s">
        <v>736</v>
      </c>
      <c r="F196" s="91">
        <f>SUM(G196:I199)</f>
        <v>2.718</v>
      </c>
      <c r="G196" s="10">
        <v>0.35599999999999998</v>
      </c>
      <c r="H196" s="10"/>
      <c r="I196" s="10"/>
    </row>
    <row r="197" spans="2:9" ht="31.5">
      <c r="B197" s="99"/>
      <c r="C197" s="135"/>
      <c r="D197" s="39" t="s">
        <v>628</v>
      </c>
      <c r="E197" s="9" t="s">
        <v>736</v>
      </c>
      <c r="F197" s="92"/>
      <c r="G197" s="10"/>
      <c r="H197" s="10"/>
      <c r="I197" s="10">
        <v>1.952</v>
      </c>
    </row>
    <row r="198" spans="2:9" ht="31.5">
      <c r="B198" s="99"/>
      <c r="C198" s="135"/>
      <c r="D198" s="39" t="s">
        <v>629</v>
      </c>
      <c r="E198" s="67" t="s">
        <v>736</v>
      </c>
      <c r="F198" s="92"/>
      <c r="G198" s="10"/>
      <c r="H198" s="10"/>
      <c r="I198" s="10">
        <v>0.13</v>
      </c>
    </row>
    <row r="199" spans="2:9" ht="31.5">
      <c r="B199" s="95"/>
      <c r="C199" s="136"/>
      <c r="D199" s="39" t="s">
        <v>770</v>
      </c>
      <c r="E199" s="9" t="s">
        <v>736</v>
      </c>
      <c r="F199" s="93"/>
      <c r="G199" s="10"/>
      <c r="H199" s="10"/>
      <c r="I199" s="10">
        <v>0.28000000000000003</v>
      </c>
    </row>
    <row r="200" spans="2:9" ht="15.75">
      <c r="B200" s="94">
        <v>84</v>
      </c>
      <c r="C200" s="124" t="s">
        <v>151</v>
      </c>
      <c r="D200" s="13" t="s">
        <v>630</v>
      </c>
      <c r="E200" s="9" t="s">
        <v>736</v>
      </c>
      <c r="F200" s="91">
        <f>SUM(G200:I205)</f>
        <v>3.6799999999999997</v>
      </c>
      <c r="G200" s="10">
        <v>0.58499999999999996</v>
      </c>
      <c r="H200" s="10"/>
      <c r="I200" s="10">
        <v>0.59</v>
      </c>
    </row>
    <row r="201" spans="2:9" ht="15.75">
      <c r="B201" s="99"/>
      <c r="C201" s="135"/>
      <c r="D201" s="13" t="s">
        <v>631</v>
      </c>
      <c r="E201" s="67" t="s">
        <v>736</v>
      </c>
      <c r="F201" s="92"/>
      <c r="G201" s="10">
        <v>0.9</v>
      </c>
      <c r="H201" s="10"/>
      <c r="I201" s="10"/>
    </row>
    <row r="202" spans="2:9" ht="15.75">
      <c r="B202" s="99"/>
      <c r="C202" s="135"/>
      <c r="D202" s="13" t="s">
        <v>771</v>
      </c>
      <c r="E202" s="67" t="s">
        <v>736</v>
      </c>
      <c r="F202" s="92"/>
      <c r="G202" s="10"/>
      <c r="H202" s="10"/>
      <c r="I202" s="10">
        <v>0.46400000000000002</v>
      </c>
    </row>
    <row r="203" spans="2:9" ht="15.75">
      <c r="B203" s="99"/>
      <c r="C203" s="135"/>
      <c r="D203" s="13" t="s">
        <v>772</v>
      </c>
      <c r="E203" s="67" t="s">
        <v>736</v>
      </c>
      <c r="F203" s="92"/>
      <c r="G203" s="10"/>
      <c r="H203" s="10"/>
      <c r="I203" s="10">
        <v>0.2</v>
      </c>
    </row>
    <row r="204" spans="2:9" ht="15.75">
      <c r="B204" s="99"/>
      <c r="C204" s="135"/>
      <c r="D204" s="13" t="s">
        <v>773</v>
      </c>
      <c r="E204" s="67" t="s">
        <v>736</v>
      </c>
      <c r="F204" s="92"/>
      <c r="G204" s="10"/>
      <c r="H204" s="10"/>
      <c r="I204" s="10">
        <v>0.58099999999999996</v>
      </c>
    </row>
    <row r="205" spans="2:9" ht="15.75">
      <c r="B205" s="99"/>
      <c r="C205" s="135"/>
      <c r="D205" s="13" t="s">
        <v>774</v>
      </c>
      <c r="E205" s="9" t="s">
        <v>736</v>
      </c>
      <c r="F205" s="92"/>
      <c r="G205" s="10"/>
      <c r="H205" s="10"/>
      <c r="I205" s="10">
        <v>0.36</v>
      </c>
    </row>
    <row r="206" spans="2:9" ht="15.75">
      <c r="B206" s="94">
        <v>85</v>
      </c>
      <c r="C206" s="94" t="s">
        <v>152</v>
      </c>
      <c r="D206" s="13" t="s">
        <v>632</v>
      </c>
      <c r="E206" s="9" t="s">
        <v>736</v>
      </c>
      <c r="F206" s="91">
        <f>SUM(G206:I207)</f>
        <v>1.232</v>
      </c>
      <c r="G206" s="10"/>
      <c r="H206" s="10">
        <v>0.93200000000000005</v>
      </c>
      <c r="I206" s="10"/>
    </row>
    <row r="207" spans="2:9" ht="15.75">
      <c r="B207" s="95"/>
      <c r="C207" s="95"/>
      <c r="D207" s="13" t="s">
        <v>633</v>
      </c>
      <c r="E207" s="9" t="s">
        <v>736</v>
      </c>
      <c r="F207" s="93"/>
      <c r="G207" s="10"/>
      <c r="H207" s="10"/>
      <c r="I207" s="10">
        <v>0.3</v>
      </c>
    </row>
    <row r="208" spans="2:9" ht="15.75">
      <c r="B208" s="9">
        <v>86</v>
      </c>
      <c r="C208" s="12" t="s">
        <v>153</v>
      </c>
      <c r="D208" s="13" t="s">
        <v>65</v>
      </c>
      <c r="E208" s="9" t="s">
        <v>736</v>
      </c>
      <c r="F208" s="10">
        <f t="shared" si="2"/>
        <v>0.23400000000000001</v>
      </c>
      <c r="G208" s="10"/>
      <c r="H208" s="10"/>
      <c r="I208" s="10">
        <v>0.23400000000000001</v>
      </c>
    </row>
    <row r="209" spans="2:9" ht="15.75">
      <c r="B209" s="9"/>
      <c r="C209" s="9" t="s">
        <v>15</v>
      </c>
      <c r="D209" s="13"/>
      <c r="E209" s="9"/>
      <c r="F209" s="10">
        <f>SUM(F138:F208)</f>
        <v>39.281999999999996</v>
      </c>
      <c r="G209" s="10">
        <f>SUM(G138:G208)</f>
        <v>15.202000000000004</v>
      </c>
      <c r="H209" s="10">
        <f t="shared" ref="H209" si="4">SUM(H138:H208)</f>
        <v>5.75</v>
      </c>
      <c r="I209" s="10">
        <f>SUM(I138:I208)</f>
        <v>18.329999999999998</v>
      </c>
    </row>
    <row r="210" spans="2:9" ht="15.75">
      <c r="B210" s="9"/>
      <c r="C210" s="111" t="s">
        <v>584</v>
      </c>
      <c r="D210" s="112"/>
      <c r="E210" s="112"/>
      <c r="F210" s="112"/>
      <c r="G210" s="112"/>
      <c r="H210" s="112"/>
      <c r="I210" s="113"/>
    </row>
    <row r="211" spans="2:9" ht="15.75">
      <c r="B211" s="94">
        <v>87</v>
      </c>
      <c r="C211" s="114" t="s">
        <v>154</v>
      </c>
      <c r="D211" s="13" t="s">
        <v>878</v>
      </c>
      <c r="E211" s="67" t="s">
        <v>736</v>
      </c>
      <c r="F211" s="91">
        <f>SUM(G211:I214)</f>
        <v>1.0720000000000001</v>
      </c>
      <c r="G211" s="67">
        <v>0.59199999999999997</v>
      </c>
      <c r="H211" s="67"/>
      <c r="I211" s="67"/>
    </row>
    <row r="212" spans="2:9" ht="15.75">
      <c r="B212" s="99"/>
      <c r="C212" s="114"/>
      <c r="D212" s="13" t="s">
        <v>879</v>
      </c>
      <c r="E212" s="67" t="s">
        <v>736</v>
      </c>
      <c r="F212" s="92"/>
      <c r="G212" s="67">
        <v>0.126</v>
      </c>
      <c r="H212" s="67"/>
      <c r="I212" s="67"/>
    </row>
    <row r="213" spans="2:9" ht="15.75">
      <c r="B213" s="99"/>
      <c r="C213" s="114"/>
      <c r="D213" s="13" t="s">
        <v>880</v>
      </c>
      <c r="E213" s="67" t="s">
        <v>736</v>
      </c>
      <c r="F213" s="92"/>
      <c r="G213" s="67">
        <v>0.23400000000000001</v>
      </c>
      <c r="H213" s="67"/>
      <c r="I213" s="67"/>
    </row>
    <row r="214" spans="2:9" ht="15.75">
      <c r="B214" s="95"/>
      <c r="C214" s="114"/>
      <c r="D214" s="13" t="s">
        <v>881</v>
      </c>
      <c r="E214" s="67" t="s">
        <v>736</v>
      </c>
      <c r="F214" s="93"/>
      <c r="G214" s="10">
        <v>0.12</v>
      </c>
      <c r="H214" s="10"/>
      <c r="I214" s="10"/>
    </row>
    <row r="215" spans="2:9" ht="15.75">
      <c r="B215" s="9"/>
      <c r="C215" s="9" t="s">
        <v>15</v>
      </c>
      <c r="D215" s="13"/>
      <c r="E215" s="9"/>
      <c r="F215" s="10">
        <f>F211</f>
        <v>1.0720000000000001</v>
      </c>
      <c r="G215" s="10">
        <f>SUM(G211:G214)</f>
        <v>1.0720000000000001</v>
      </c>
      <c r="H215" s="10">
        <f>SUM(H211:H214)</f>
        <v>0</v>
      </c>
      <c r="I215" s="10">
        <f>SUM(I211:I214)</f>
        <v>0</v>
      </c>
    </row>
    <row r="216" spans="2:9" ht="15.75">
      <c r="B216" s="134" t="s">
        <v>107</v>
      </c>
      <c r="C216" s="134"/>
      <c r="D216" s="134"/>
      <c r="E216" s="134"/>
      <c r="F216" s="134"/>
      <c r="G216" s="134"/>
      <c r="H216" s="134"/>
      <c r="I216" s="134"/>
    </row>
    <row r="217" spans="2:9" ht="15.75">
      <c r="B217" s="9">
        <v>88</v>
      </c>
      <c r="C217" s="12" t="s">
        <v>516</v>
      </c>
      <c r="D217" s="13" t="s">
        <v>517</v>
      </c>
      <c r="E217" s="9" t="s">
        <v>736</v>
      </c>
      <c r="F217" s="10">
        <f>G217+H217+I217</f>
        <v>0.20499999999999999</v>
      </c>
      <c r="G217" s="10">
        <v>0.20499999999999999</v>
      </c>
      <c r="H217" s="10"/>
      <c r="I217" s="10"/>
    </row>
    <row r="218" spans="2:9" ht="15.75">
      <c r="B218" s="9"/>
      <c r="C218" s="9" t="s">
        <v>15</v>
      </c>
      <c r="D218" s="13"/>
      <c r="E218" s="9"/>
      <c r="F218" s="10">
        <f>F217</f>
        <v>0.20499999999999999</v>
      </c>
      <c r="G218" s="10">
        <f>G217</f>
        <v>0.20499999999999999</v>
      </c>
      <c r="H218" s="10">
        <f>H217</f>
        <v>0</v>
      </c>
      <c r="I218" s="10">
        <f>I217</f>
        <v>0</v>
      </c>
    </row>
    <row r="219" spans="2:9" ht="15.75">
      <c r="B219" s="24"/>
      <c r="C219" s="24" t="s">
        <v>91</v>
      </c>
      <c r="D219" s="25"/>
      <c r="E219" s="24"/>
      <c r="F219" s="46">
        <f>ROUND(F209+F215+F218,3)</f>
        <v>40.558999999999997</v>
      </c>
      <c r="G219" s="23">
        <f>ROUND(G209+G215+G218,3)</f>
        <v>16.478999999999999</v>
      </c>
      <c r="H219" s="26">
        <f>ROUND(H209+H215+H218,3)</f>
        <v>5.75</v>
      </c>
      <c r="I219" s="23">
        <f>ROUND(I209+I215+I218,3)</f>
        <v>18.329999999999998</v>
      </c>
    </row>
    <row r="220" spans="2:9" ht="15.75">
      <c r="B220" s="9"/>
      <c r="C220" s="128" t="s">
        <v>155</v>
      </c>
      <c r="D220" s="129"/>
      <c r="E220" s="129"/>
      <c r="F220" s="129"/>
      <c r="G220" s="129"/>
      <c r="H220" s="129"/>
      <c r="I220" s="130"/>
    </row>
    <row r="221" spans="2:9" ht="15.75">
      <c r="B221" s="9"/>
      <c r="C221" s="111" t="s">
        <v>156</v>
      </c>
      <c r="D221" s="112"/>
      <c r="E221" s="112"/>
      <c r="F221" s="112"/>
      <c r="G221" s="112"/>
      <c r="H221" s="112"/>
      <c r="I221" s="113"/>
    </row>
    <row r="222" spans="2:9" ht="20.45" customHeight="1">
      <c r="B222" s="82">
        <v>89</v>
      </c>
      <c r="C222" s="139" t="s">
        <v>157</v>
      </c>
      <c r="D222" s="19" t="s">
        <v>634</v>
      </c>
      <c r="E222" s="17" t="s">
        <v>736</v>
      </c>
      <c r="F222" s="85">
        <f>SUM(G222:I225)</f>
        <v>4.0609999999999999</v>
      </c>
      <c r="G222" s="20">
        <v>1.8360000000000001</v>
      </c>
      <c r="H222" s="20"/>
      <c r="I222" s="20"/>
    </row>
    <row r="223" spans="2:9" ht="18" customHeight="1">
      <c r="B223" s="83"/>
      <c r="C223" s="183"/>
      <c r="D223" s="19" t="s">
        <v>635</v>
      </c>
      <c r="E223" s="17" t="s">
        <v>736</v>
      </c>
      <c r="F223" s="86"/>
      <c r="G223" s="20">
        <v>1.482</v>
      </c>
      <c r="H223" s="20"/>
      <c r="I223" s="20"/>
    </row>
    <row r="224" spans="2:9" ht="16.149999999999999" customHeight="1">
      <c r="B224" s="83"/>
      <c r="C224" s="183"/>
      <c r="D224" s="19" t="s">
        <v>636</v>
      </c>
      <c r="E224" s="17" t="s">
        <v>736</v>
      </c>
      <c r="F224" s="86"/>
      <c r="G224" s="20"/>
      <c r="H224" s="20"/>
      <c r="I224" s="20">
        <v>0.36</v>
      </c>
    </row>
    <row r="225" spans="2:9" ht="15.75">
      <c r="B225" s="84"/>
      <c r="C225" s="185"/>
      <c r="D225" s="19" t="s">
        <v>637</v>
      </c>
      <c r="E225" s="17" t="s">
        <v>736</v>
      </c>
      <c r="F225" s="87"/>
      <c r="G225" s="20"/>
      <c r="H225" s="20"/>
      <c r="I225" s="20">
        <v>0.38300000000000001</v>
      </c>
    </row>
    <row r="226" spans="2:9" ht="15.75">
      <c r="B226" s="82">
        <v>90</v>
      </c>
      <c r="C226" s="139" t="s">
        <v>158</v>
      </c>
      <c r="D226" s="19" t="s">
        <v>638</v>
      </c>
      <c r="E226" s="17" t="s">
        <v>736</v>
      </c>
      <c r="F226" s="85">
        <f>SUM(G226:I227)</f>
        <v>1.0980000000000001</v>
      </c>
      <c r="G226" s="20"/>
      <c r="H226" s="20">
        <v>0.36699999999999999</v>
      </c>
      <c r="I226" s="20">
        <v>7.4999999999999997E-2</v>
      </c>
    </row>
    <row r="227" spans="2:9" ht="15.75">
      <c r="B227" s="84"/>
      <c r="C227" s="185"/>
      <c r="D227" s="19" t="s">
        <v>639</v>
      </c>
      <c r="E227" s="17" t="s">
        <v>736</v>
      </c>
      <c r="F227" s="87"/>
      <c r="G227" s="20"/>
      <c r="H227" s="20"/>
      <c r="I227" s="20">
        <v>0.65600000000000003</v>
      </c>
    </row>
    <row r="228" spans="2:9" ht="15.75">
      <c r="B228" s="17">
        <v>91</v>
      </c>
      <c r="C228" s="27" t="s">
        <v>159</v>
      </c>
      <c r="D228" s="19" t="s">
        <v>167</v>
      </c>
      <c r="E228" s="17" t="s">
        <v>736</v>
      </c>
      <c r="F228" s="20">
        <f t="shared" si="2"/>
        <v>1.244</v>
      </c>
      <c r="G228" s="20">
        <v>0.84</v>
      </c>
      <c r="H228" s="20">
        <v>0.36</v>
      </c>
      <c r="I228" s="20">
        <v>4.3999999999999997E-2</v>
      </c>
    </row>
    <row r="229" spans="2:9" ht="15.75">
      <c r="B229" s="17">
        <v>92</v>
      </c>
      <c r="C229" s="27" t="s">
        <v>160</v>
      </c>
      <c r="D229" s="19" t="s">
        <v>82</v>
      </c>
      <c r="E229" s="17" t="s">
        <v>736</v>
      </c>
      <c r="F229" s="20">
        <f>H229+I229+G229</f>
        <v>1.4390000000000001</v>
      </c>
      <c r="G229" s="20"/>
      <c r="H229" s="20">
        <v>0.5</v>
      </c>
      <c r="I229" s="20">
        <v>0.93899999999999995</v>
      </c>
    </row>
    <row r="230" spans="2:9" ht="31.5">
      <c r="B230" s="28">
        <v>93</v>
      </c>
      <c r="C230" s="29" t="s">
        <v>544</v>
      </c>
      <c r="D230" s="30" t="s">
        <v>546</v>
      </c>
      <c r="E230" s="17" t="s">
        <v>736</v>
      </c>
      <c r="F230" s="31">
        <f>H230+I230+G230</f>
        <v>0.80199999999999994</v>
      </c>
      <c r="G230" s="31"/>
      <c r="H230" s="31">
        <v>0.7</v>
      </c>
      <c r="I230" s="31">
        <v>0.10199999999999999</v>
      </c>
    </row>
    <row r="231" spans="2:9" ht="22.5" customHeight="1">
      <c r="B231" s="82">
        <v>94</v>
      </c>
      <c r="C231" s="139" t="s">
        <v>550</v>
      </c>
      <c r="D231" s="30" t="s">
        <v>640</v>
      </c>
      <c r="E231" s="17" t="s">
        <v>736</v>
      </c>
      <c r="F231" s="85">
        <f>SUM(G231:I232)</f>
        <v>0.49</v>
      </c>
      <c r="G231" s="31"/>
      <c r="H231" s="31"/>
      <c r="I231" s="31">
        <v>0.19</v>
      </c>
    </row>
    <row r="232" spans="2:9" ht="18.75" customHeight="1">
      <c r="B232" s="107"/>
      <c r="C232" s="126"/>
      <c r="D232" s="30" t="s">
        <v>641</v>
      </c>
      <c r="E232" s="17" t="s">
        <v>736</v>
      </c>
      <c r="F232" s="184"/>
      <c r="G232" s="20"/>
      <c r="H232" s="20"/>
      <c r="I232" s="20">
        <v>0.3</v>
      </c>
    </row>
    <row r="233" spans="2:9" ht="15.75">
      <c r="B233" s="17">
        <v>95</v>
      </c>
      <c r="C233" s="18" t="s">
        <v>531</v>
      </c>
      <c r="D233" s="19" t="s">
        <v>530</v>
      </c>
      <c r="E233" s="17" t="s">
        <v>736</v>
      </c>
      <c r="F233" s="20">
        <f>G233+H233+I233</f>
        <v>8.5999999999999993E-2</v>
      </c>
      <c r="G233" s="20">
        <v>8.5999999999999993E-2</v>
      </c>
      <c r="H233" s="20"/>
      <c r="I233" s="20"/>
    </row>
    <row r="234" spans="2:9" ht="16.149999999999999" customHeight="1">
      <c r="B234" s="17">
        <v>96</v>
      </c>
      <c r="C234" s="18" t="s">
        <v>547</v>
      </c>
      <c r="D234" s="19" t="s">
        <v>548</v>
      </c>
      <c r="E234" s="17" t="s">
        <v>736</v>
      </c>
      <c r="F234" s="20">
        <f>G234+H234+I234</f>
        <v>0.85799999999999998</v>
      </c>
      <c r="G234" s="20">
        <v>0.15</v>
      </c>
      <c r="H234" s="20"/>
      <c r="I234" s="20">
        <v>0.70799999999999996</v>
      </c>
    </row>
    <row r="235" spans="2:9" ht="15.75">
      <c r="B235" s="17"/>
      <c r="C235" s="17" t="s">
        <v>15</v>
      </c>
      <c r="D235" s="19"/>
      <c r="E235" s="17"/>
      <c r="F235" s="20">
        <f>SUM(F222:F234)</f>
        <v>10.078000000000001</v>
      </c>
      <c r="G235" s="20">
        <f>SUM(G222:G234)</f>
        <v>4.394000000000001</v>
      </c>
      <c r="H235" s="20">
        <f>SUM(H222:H234)</f>
        <v>1.9269999999999998</v>
      </c>
      <c r="I235" s="20">
        <f>SUM(I222:I234)</f>
        <v>3.7569999999999997</v>
      </c>
    </row>
    <row r="236" spans="2:9" ht="15.75">
      <c r="B236" s="17"/>
      <c r="C236" s="168" t="s">
        <v>575</v>
      </c>
      <c r="D236" s="169"/>
      <c r="E236" s="169"/>
      <c r="F236" s="169"/>
      <c r="G236" s="169"/>
      <c r="H236" s="169"/>
      <c r="I236" s="170"/>
    </row>
    <row r="237" spans="2:9" ht="19.149999999999999" customHeight="1">
      <c r="B237" s="82">
        <v>97</v>
      </c>
      <c r="C237" s="139" t="s">
        <v>161</v>
      </c>
      <c r="D237" s="19" t="s">
        <v>642</v>
      </c>
      <c r="E237" s="17" t="s">
        <v>736</v>
      </c>
      <c r="F237" s="186">
        <f>SUM(G237:I239)</f>
        <v>3.044</v>
      </c>
      <c r="G237" s="17"/>
      <c r="H237" s="17"/>
      <c r="I237" s="17">
        <v>0.54600000000000004</v>
      </c>
    </row>
    <row r="238" spans="2:9" ht="19.899999999999999" customHeight="1">
      <c r="B238" s="83"/>
      <c r="C238" s="148"/>
      <c r="D238" s="19" t="s">
        <v>643</v>
      </c>
      <c r="E238" s="17" t="s">
        <v>736</v>
      </c>
      <c r="F238" s="186"/>
      <c r="G238" s="17"/>
      <c r="H238" s="68">
        <v>0.86799999999999999</v>
      </c>
      <c r="I238" s="20">
        <v>1.492</v>
      </c>
    </row>
    <row r="239" spans="2:9" ht="19.149999999999999" customHeight="1">
      <c r="B239" s="121"/>
      <c r="C239" s="148"/>
      <c r="D239" s="19" t="s">
        <v>644</v>
      </c>
      <c r="E239" s="17" t="s">
        <v>736</v>
      </c>
      <c r="F239" s="186"/>
      <c r="G239" s="20"/>
      <c r="H239" s="20"/>
      <c r="I239" s="20">
        <v>0.13800000000000001</v>
      </c>
    </row>
    <row r="240" spans="2:9" ht="20.25" customHeight="1">
      <c r="B240" s="107"/>
      <c r="C240" s="149"/>
      <c r="D240" s="19" t="s">
        <v>551</v>
      </c>
      <c r="E240" s="17" t="s">
        <v>736</v>
      </c>
      <c r="F240" s="31">
        <f>SUM(G240:I240)</f>
        <v>0.123</v>
      </c>
      <c r="G240" s="20"/>
      <c r="H240" s="20"/>
      <c r="I240" s="20">
        <v>0.123</v>
      </c>
    </row>
    <row r="241" spans="2:9" ht="20.25" customHeight="1">
      <c r="B241" s="56"/>
      <c r="C241" s="57" t="s">
        <v>15</v>
      </c>
      <c r="D241" s="55"/>
      <c r="E241" s="55"/>
      <c r="F241" s="54">
        <f>SUM(F237:F240)</f>
        <v>3.1669999999999998</v>
      </c>
      <c r="G241" s="54">
        <f>SUM(G237:G240)</f>
        <v>0</v>
      </c>
      <c r="H241" s="54">
        <f>SUM(H237:H240)</f>
        <v>0.86799999999999999</v>
      </c>
      <c r="I241" s="57">
        <f>SUM(I237:I240)</f>
        <v>2.2990000000000004</v>
      </c>
    </row>
    <row r="242" spans="2:9" ht="15.75">
      <c r="B242" s="17"/>
      <c r="C242" s="168" t="s">
        <v>168</v>
      </c>
      <c r="D242" s="169"/>
      <c r="E242" s="169"/>
      <c r="F242" s="169"/>
      <c r="G242" s="169"/>
      <c r="H242" s="169"/>
      <c r="I242" s="170"/>
    </row>
    <row r="243" spans="2:9" ht="19.149999999999999" customHeight="1">
      <c r="B243" s="82">
        <v>98</v>
      </c>
      <c r="C243" s="137" t="s">
        <v>162</v>
      </c>
      <c r="D243" s="19" t="s">
        <v>169</v>
      </c>
      <c r="E243" s="17" t="s">
        <v>736</v>
      </c>
      <c r="F243" s="31">
        <f>G243+H243+I243</f>
        <v>0.221</v>
      </c>
      <c r="G243" s="17"/>
      <c r="H243" s="17"/>
      <c r="I243" s="17">
        <v>0.221</v>
      </c>
    </row>
    <row r="244" spans="2:9" ht="19.899999999999999" customHeight="1">
      <c r="B244" s="107"/>
      <c r="C244" s="138"/>
      <c r="D244" s="19" t="s">
        <v>551</v>
      </c>
      <c r="E244" s="17" t="s">
        <v>736</v>
      </c>
      <c r="F244" s="31">
        <f>G244+H244+I244</f>
        <v>7.4999999999999997E-2</v>
      </c>
      <c r="G244" s="20"/>
      <c r="H244" s="20">
        <v>7.4999999999999997E-2</v>
      </c>
      <c r="I244" s="20"/>
    </row>
    <row r="245" spans="2:9" ht="19.899999999999999" customHeight="1">
      <c r="B245" s="56"/>
      <c r="C245" s="17" t="s">
        <v>15</v>
      </c>
      <c r="D245" s="19"/>
      <c r="E245" s="19"/>
      <c r="F245" s="20">
        <f>SUM(F243:F244)</f>
        <v>0.29599999999999999</v>
      </c>
      <c r="G245" s="20">
        <f>SUM(G243:G244)</f>
        <v>0</v>
      </c>
      <c r="H245" s="17">
        <f>SUM(H243:H244)</f>
        <v>7.4999999999999997E-2</v>
      </c>
      <c r="I245" s="17">
        <f>SUM(I243:I244)</f>
        <v>0.221</v>
      </c>
    </row>
    <row r="246" spans="2:9" ht="15.75">
      <c r="B246" s="17"/>
      <c r="C246" s="168" t="s">
        <v>585</v>
      </c>
      <c r="D246" s="169"/>
      <c r="E246" s="169"/>
      <c r="F246" s="169"/>
      <c r="G246" s="169"/>
      <c r="H246" s="169"/>
      <c r="I246" s="170"/>
    </row>
    <row r="247" spans="2:9" ht="15.75">
      <c r="B247" s="17">
        <v>99</v>
      </c>
      <c r="C247" s="29" t="s">
        <v>163</v>
      </c>
      <c r="D247" s="19" t="s">
        <v>72</v>
      </c>
      <c r="E247" s="17" t="s">
        <v>736</v>
      </c>
      <c r="F247" s="20">
        <f t="shared" si="2"/>
        <v>0.25700000000000001</v>
      </c>
      <c r="G247" s="20"/>
      <c r="H247" s="20">
        <v>0.25700000000000001</v>
      </c>
      <c r="I247" s="20"/>
    </row>
    <row r="248" spans="2:9" ht="15.75">
      <c r="B248" s="82">
        <v>100</v>
      </c>
      <c r="C248" s="139" t="s">
        <v>164</v>
      </c>
      <c r="D248" s="19" t="s">
        <v>645</v>
      </c>
      <c r="E248" s="17" t="s">
        <v>736</v>
      </c>
      <c r="F248" s="85">
        <f>SUM(G248:I249)</f>
        <v>0.95</v>
      </c>
      <c r="G248" s="20">
        <v>0.877</v>
      </c>
      <c r="H248" s="20"/>
      <c r="I248" s="20"/>
    </row>
    <row r="249" spans="2:9" ht="15.75">
      <c r="B249" s="107"/>
      <c r="C249" s="126"/>
      <c r="D249" s="19" t="s">
        <v>646</v>
      </c>
      <c r="E249" s="17" t="s">
        <v>736</v>
      </c>
      <c r="F249" s="107"/>
      <c r="G249" s="20"/>
      <c r="H249" s="20"/>
      <c r="I249" s="20">
        <v>7.2999999999999995E-2</v>
      </c>
    </row>
    <row r="250" spans="2:9" ht="15.75">
      <c r="B250" s="17">
        <v>101</v>
      </c>
      <c r="C250" s="29" t="s">
        <v>165</v>
      </c>
      <c r="D250" s="19" t="s">
        <v>60</v>
      </c>
      <c r="E250" s="17" t="s">
        <v>736</v>
      </c>
      <c r="F250" s="20">
        <f t="shared" si="2"/>
        <v>0.22</v>
      </c>
      <c r="G250" s="20"/>
      <c r="H250" s="20">
        <v>0.22</v>
      </c>
      <c r="I250" s="20"/>
    </row>
    <row r="251" spans="2:9" ht="15.75">
      <c r="B251" s="17">
        <v>102</v>
      </c>
      <c r="C251" s="29" t="s">
        <v>166</v>
      </c>
      <c r="D251" s="19" t="s">
        <v>126</v>
      </c>
      <c r="E251" s="17" t="s">
        <v>736</v>
      </c>
      <c r="F251" s="20">
        <f t="shared" si="2"/>
        <v>0.215</v>
      </c>
      <c r="G251" s="20"/>
      <c r="H251" s="20">
        <v>0.215</v>
      </c>
      <c r="I251" s="20"/>
    </row>
    <row r="252" spans="2:9" ht="15.75">
      <c r="B252" s="82">
        <v>103</v>
      </c>
      <c r="C252" s="82" t="s">
        <v>170</v>
      </c>
      <c r="D252" s="19" t="s">
        <v>647</v>
      </c>
      <c r="E252" s="17" t="s">
        <v>736</v>
      </c>
      <c r="F252" s="85">
        <f>SUM(G252:I253)</f>
        <v>0.69300000000000006</v>
      </c>
      <c r="G252" s="20">
        <v>0.5</v>
      </c>
      <c r="H252" s="20"/>
      <c r="I252" s="20"/>
    </row>
    <row r="253" spans="2:9" ht="15.75">
      <c r="B253" s="84"/>
      <c r="C253" s="84"/>
      <c r="D253" s="19" t="s">
        <v>648</v>
      </c>
      <c r="E253" s="17" t="s">
        <v>736</v>
      </c>
      <c r="F253" s="87"/>
      <c r="G253" s="20"/>
      <c r="H253" s="20">
        <v>0.193</v>
      </c>
      <c r="I253" s="20"/>
    </row>
    <row r="254" spans="2:9" ht="15.75">
      <c r="B254" s="17">
        <v>104</v>
      </c>
      <c r="C254" s="29" t="s">
        <v>171</v>
      </c>
      <c r="D254" s="19" t="s">
        <v>579</v>
      </c>
      <c r="E254" s="17" t="s">
        <v>736</v>
      </c>
      <c r="F254" s="20">
        <f t="shared" si="2"/>
        <v>0.66700000000000004</v>
      </c>
      <c r="G254" s="20">
        <v>0.66700000000000004</v>
      </c>
      <c r="H254" s="20"/>
      <c r="I254" s="20"/>
    </row>
    <row r="255" spans="2:9" ht="15.75">
      <c r="B255" s="17">
        <v>105</v>
      </c>
      <c r="C255" s="29" t="s">
        <v>172</v>
      </c>
      <c r="D255" s="19" t="s">
        <v>174</v>
      </c>
      <c r="E255" s="17" t="s">
        <v>736</v>
      </c>
      <c r="F255" s="20">
        <f t="shared" si="2"/>
        <v>0.24099999999999999</v>
      </c>
      <c r="G255" s="20">
        <v>0.22</v>
      </c>
      <c r="H255" s="20">
        <v>2.1000000000000001E-2</v>
      </c>
      <c r="I255" s="20"/>
    </row>
    <row r="256" spans="2:9" ht="15.75">
      <c r="B256" s="17">
        <v>106</v>
      </c>
      <c r="C256" s="29" t="s">
        <v>173</v>
      </c>
      <c r="D256" s="19" t="s">
        <v>167</v>
      </c>
      <c r="E256" s="17" t="s">
        <v>736</v>
      </c>
      <c r="F256" s="20">
        <f t="shared" si="2"/>
        <v>0.56399999999999995</v>
      </c>
      <c r="G256" s="20">
        <v>0.56399999999999995</v>
      </c>
      <c r="H256" s="20"/>
      <c r="I256" s="20"/>
    </row>
    <row r="257" spans="2:9" ht="16.149999999999999" customHeight="1">
      <c r="B257" s="17">
        <v>107</v>
      </c>
      <c r="C257" s="29" t="s">
        <v>518</v>
      </c>
      <c r="D257" s="32" t="s">
        <v>551</v>
      </c>
      <c r="E257" s="17" t="s">
        <v>736</v>
      </c>
      <c r="F257" s="20">
        <f>G257+H257+I257</f>
        <v>8.2000000000000003E-2</v>
      </c>
      <c r="G257" s="20"/>
      <c r="H257" s="20">
        <v>8.2000000000000003E-2</v>
      </c>
      <c r="I257" s="20"/>
    </row>
    <row r="258" spans="2:9" ht="15.75">
      <c r="B258" s="17">
        <v>108</v>
      </c>
      <c r="C258" s="29" t="s">
        <v>519</v>
      </c>
      <c r="D258" s="32" t="s">
        <v>552</v>
      </c>
      <c r="E258" s="17" t="s">
        <v>736</v>
      </c>
      <c r="F258" s="20">
        <f>G258+H258+I258</f>
        <v>0.47199999999999998</v>
      </c>
      <c r="G258" s="20"/>
      <c r="H258" s="20"/>
      <c r="I258" s="20">
        <v>0.47199999999999998</v>
      </c>
    </row>
    <row r="259" spans="2:9" ht="34.5" customHeight="1">
      <c r="B259" s="48">
        <v>109</v>
      </c>
      <c r="C259" s="29" t="s">
        <v>553</v>
      </c>
      <c r="D259" s="49" t="s">
        <v>586</v>
      </c>
      <c r="E259" s="52" t="s">
        <v>736</v>
      </c>
      <c r="F259" s="33">
        <f>G259+H259+I259</f>
        <v>0.78400000000000003</v>
      </c>
      <c r="G259" s="31"/>
      <c r="H259" s="31"/>
      <c r="I259" s="31">
        <v>0.78400000000000003</v>
      </c>
    </row>
    <row r="260" spans="2:9" ht="31.5">
      <c r="B260" s="82">
        <v>110</v>
      </c>
      <c r="C260" s="139" t="s">
        <v>554</v>
      </c>
      <c r="D260" s="32" t="s">
        <v>649</v>
      </c>
      <c r="E260" s="82" t="s">
        <v>736</v>
      </c>
      <c r="F260" s="85">
        <f>SUM(G260:I261)</f>
        <v>0.61899999999999999</v>
      </c>
      <c r="G260" s="20"/>
      <c r="H260" s="20"/>
      <c r="I260" s="20">
        <v>0.51</v>
      </c>
    </row>
    <row r="261" spans="2:9" ht="31.5">
      <c r="B261" s="83"/>
      <c r="C261" s="183"/>
      <c r="D261" s="32" t="s">
        <v>650</v>
      </c>
      <c r="E261" s="83"/>
      <c r="F261" s="86"/>
      <c r="G261" s="20"/>
      <c r="H261" s="20"/>
      <c r="I261" s="20">
        <v>0.109</v>
      </c>
    </row>
    <row r="262" spans="2:9" ht="15.75">
      <c r="B262" s="17"/>
      <c r="C262" s="17" t="s">
        <v>15</v>
      </c>
      <c r="D262" s="19"/>
      <c r="E262" s="17"/>
      <c r="F262" s="20">
        <f>SUM(F247:F261)</f>
        <v>5.7639999999999993</v>
      </c>
      <c r="G262" s="20">
        <f>SUM(G247:G261)</f>
        <v>2.8280000000000003</v>
      </c>
      <c r="H262" s="20">
        <f>SUM(H247:H261)</f>
        <v>0.98799999999999999</v>
      </c>
      <c r="I262" s="20">
        <f>SUM(I247:I261)</f>
        <v>1.948</v>
      </c>
    </row>
    <row r="263" spans="2:9" ht="15.75">
      <c r="B263" s="17"/>
      <c r="C263" s="21" t="s">
        <v>91</v>
      </c>
      <c r="D263" s="22"/>
      <c r="E263" s="21"/>
      <c r="F263" s="23">
        <f>ROUND(SUM(F235+F241+F245+F262),3)</f>
        <v>19.305</v>
      </c>
      <c r="G263" s="23">
        <f>ROUND(G235+G262,3)</f>
        <v>7.2220000000000004</v>
      </c>
      <c r="H263" s="23">
        <f>ROUND(H235+H241+H245+H262,3)</f>
        <v>3.8580000000000001</v>
      </c>
      <c r="I263" s="23">
        <f>ROUND(SUM(I235+I241+I245+I262),3)</f>
        <v>8.2249999999999996</v>
      </c>
    </row>
    <row r="264" spans="2:9" ht="15.75">
      <c r="B264" s="9"/>
      <c r="C264" s="128" t="s">
        <v>175</v>
      </c>
      <c r="D264" s="129"/>
      <c r="E264" s="129"/>
      <c r="F264" s="129"/>
      <c r="G264" s="129"/>
      <c r="H264" s="129"/>
      <c r="I264" s="130"/>
    </row>
    <row r="265" spans="2:9" ht="15.75">
      <c r="B265" s="9"/>
      <c r="C265" s="111" t="s">
        <v>176</v>
      </c>
      <c r="D265" s="112"/>
      <c r="E265" s="112"/>
      <c r="F265" s="112"/>
      <c r="G265" s="112"/>
      <c r="H265" s="112"/>
      <c r="I265" s="113"/>
    </row>
    <row r="266" spans="2:9" ht="15.75">
      <c r="B266" s="9">
        <v>111</v>
      </c>
      <c r="C266" s="12" t="s">
        <v>177</v>
      </c>
      <c r="D266" s="13" t="s">
        <v>735</v>
      </c>
      <c r="E266" s="9" t="s">
        <v>736</v>
      </c>
      <c r="F266" s="10">
        <f t="shared" si="2"/>
        <v>0.73399999999999999</v>
      </c>
      <c r="G266" s="41">
        <v>0.2</v>
      </c>
      <c r="H266" s="41">
        <v>0.53400000000000003</v>
      </c>
      <c r="I266" s="10"/>
    </row>
    <row r="267" spans="2:9" ht="15.75">
      <c r="B267" s="9">
        <v>112</v>
      </c>
      <c r="C267" s="12" t="s">
        <v>178</v>
      </c>
      <c r="D267" s="13" t="s">
        <v>186</v>
      </c>
      <c r="E267" s="9" t="s">
        <v>736</v>
      </c>
      <c r="F267" s="10">
        <f t="shared" si="2"/>
        <v>0.68700000000000006</v>
      </c>
      <c r="G267" s="10"/>
      <c r="H267" s="10">
        <v>0.68700000000000006</v>
      </c>
      <c r="I267" s="10"/>
    </row>
    <row r="268" spans="2:9" ht="15.75">
      <c r="B268" s="9">
        <v>113</v>
      </c>
      <c r="C268" s="12" t="s">
        <v>179</v>
      </c>
      <c r="D268" s="13" t="s">
        <v>82</v>
      </c>
      <c r="E268" s="9" t="s">
        <v>736</v>
      </c>
      <c r="F268" s="41">
        <v>0.83399999999999996</v>
      </c>
      <c r="G268" s="41">
        <v>0.19</v>
      </c>
      <c r="H268" s="41">
        <v>0.28000000000000003</v>
      </c>
      <c r="I268" s="41">
        <v>0.36399999999999999</v>
      </c>
    </row>
    <row r="269" spans="2:9" ht="15.75">
      <c r="B269" s="9">
        <v>114</v>
      </c>
      <c r="C269" s="12" t="s">
        <v>180</v>
      </c>
      <c r="D269" s="13" t="s">
        <v>101</v>
      </c>
      <c r="E269" s="9" t="s">
        <v>736</v>
      </c>
      <c r="F269" s="41">
        <f t="shared" si="2"/>
        <v>1.22</v>
      </c>
      <c r="G269" s="41">
        <v>0.62</v>
      </c>
      <c r="H269" s="41"/>
      <c r="I269" s="41">
        <v>0.6</v>
      </c>
    </row>
    <row r="270" spans="2:9" ht="15.75">
      <c r="B270" s="9">
        <v>115</v>
      </c>
      <c r="C270" s="12" t="s">
        <v>181</v>
      </c>
      <c r="D270" s="13" t="s">
        <v>578</v>
      </c>
      <c r="E270" s="9" t="s">
        <v>736</v>
      </c>
      <c r="F270" s="41">
        <f t="shared" si="2"/>
        <v>0.68300000000000005</v>
      </c>
      <c r="G270" s="41">
        <v>0.65</v>
      </c>
      <c r="H270" s="41">
        <v>3.3000000000000002E-2</v>
      </c>
      <c r="I270" s="41"/>
    </row>
    <row r="271" spans="2:9" ht="15.75">
      <c r="B271" s="94">
        <v>116</v>
      </c>
      <c r="C271" s="94" t="s">
        <v>182</v>
      </c>
      <c r="D271" s="44" t="s">
        <v>864</v>
      </c>
      <c r="E271" s="72"/>
      <c r="F271" s="100">
        <f>SUM(G271:I273)</f>
        <v>1.889</v>
      </c>
      <c r="G271" s="41">
        <v>1.323</v>
      </c>
      <c r="H271" s="41"/>
      <c r="I271" s="41"/>
    </row>
    <row r="272" spans="2:9" ht="15.75">
      <c r="B272" s="99"/>
      <c r="C272" s="99"/>
      <c r="D272" s="44" t="s">
        <v>865</v>
      </c>
      <c r="E272" s="72"/>
      <c r="F272" s="101"/>
      <c r="G272" s="41"/>
      <c r="H272" s="41">
        <v>0.187</v>
      </c>
      <c r="I272" s="41"/>
    </row>
    <row r="273" spans="2:9" ht="15.75">
      <c r="B273" s="95"/>
      <c r="C273" s="95"/>
      <c r="D273" s="44" t="s">
        <v>863</v>
      </c>
      <c r="E273" s="9" t="s">
        <v>736</v>
      </c>
      <c r="F273" s="102"/>
      <c r="G273" s="41"/>
      <c r="H273" s="41"/>
      <c r="I273" s="41">
        <v>0.379</v>
      </c>
    </row>
    <row r="274" spans="2:9" ht="15.75">
      <c r="B274" s="9">
        <v>117</v>
      </c>
      <c r="C274" s="12" t="s">
        <v>183</v>
      </c>
      <c r="D274" s="13" t="s">
        <v>99</v>
      </c>
      <c r="E274" s="9" t="s">
        <v>736</v>
      </c>
      <c r="F274" s="41">
        <f>G274+H274+I274</f>
        <v>1.94</v>
      </c>
      <c r="G274" s="41">
        <v>1.45</v>
      </c>
      <c r="H274" s="41"/>
      <c r="I274" s="41">
        <v>0.49</v>
      </c>
    </row>
    <row r="275" spans="2:9" ht="15.75">
      <c r="B275" s="9">
        <v>118</v>
      </c>
      <c r="C275" s="12" t="s">
        <v>184</v>
      </c>
      <c r="D275" s="13" t="s">
        <v>167</v>
      </c>
      <c r="E275" s="9" t="s">
        <v>736</v>
      </c>
      <c r="F275" s="41">
        <f t="shared" ref="F275:F366" si="5">G275+H275+I275</f>
        <v>0.55000000000000004</v>
      </c>
      <c r="G275" s="41">
        <v>0.27500000000000002</v>
      </c>
      <c r="H275" s="41"/>
      <c r="I275" s="41">
        <v>0.27500000000000002</v>
      </c>
    </row>
    <row r="276" spans="2:9" ht="15.75">
      <c r="B276" s="9">
        <v>119</v>
      </c>
      <c r="C276" s="12" t="s">
        <v>185</v>
      </c>
      <c r="D276" s="13" t="s">
        <v>57</v>
      </c>
      <c r="E276" s="9" t="s">
        <v>736</v>
      </c>
      <c r="F276" s="41">
        <f t="shared" si="5"/>
        <v>3.8600000000000003</v>
      </c>
      <c r="G276" s="41">
        <v>1.36</v>
      </c>
      <c r="H276" s="41"/>
      <c r="I276" s="41">
        <v>2.5</v>
      </c>
    </row>
    <row r="277" spans="2:9" ht="15.75">
      <c r="B277" s="9">
        <v>120</v>
      </c>
      <c r="C277" s="12" t="s">
        <v>187</v>
      </c>
      <c r="D277" s="13" t="s">
        <v>579</v>
      </c>
      <c r="E277" s="9" t="s">
        <v>736</v>
      </c>
      <c r="F277" s="41">
        <f>G277+H277+I277</f>
        <v>1.7569999999999999</v>
      </c>
      <c r="G277" s="41">
        <v>0.42</v>
      </c>
      <c r="H277" s="41">
        <v>0.89700000000000002</v>
      </c>
      <c r="I277" s="41">
        <v>0.44</v>
      </c>
    </row>
    <row r="278" spans="2:9" ht="15.75">
      <c r="B278" s="9">
        <v>121</v>
      </c>
      <c r="C278" s="12" t="s">
        <v>188</v>
      </c>
      <c r="D278" s="13" t="s">
        <v>197</v>
      </c>
      <c r="E278" s="9" t="s">
        <v>736</v>
      </c>
      <c r="F278" s="41">
        <f>G278+H278+I278</f>
        <v>1.2669999999999999</v>
      </c>
      <c r="G278" s="41">
        <v>0.96699999999999997</v>
      </c>
      <c r="H278" s="41"/>
      <c r="I278" s="41">
        <v>0.3</v>
      </c>
    </row>
    <row r="279" spans="2:9" ht="15.75">
      <c r="B279" s="9">
        <v>122</v>
      </c>
      <c r="C279" s="12" t="s">
        <v>189</v>
      </c>
      <c r="D279" s="13" t="s">
        <v>80</v>
      </c>
      <c r="E279" s="9" t="s">
        <v>736</v>
      </c>
      <c r="F279" s="10">
        <f t="shared" si="5"/>
        <v>2.782</v>
      </c>
      <c r="G279" s="10"/>
      <c r="H279" s="41">
        <v>1.214</v>
      </c>
      <c r="I279" s="10">
        <v>1.5680000000000001</v>
      </c>
    </row>
    <row r="280" spans="2:9" ht="15.75">
      <c r="B280" s="9">
        <v>123</v>
      </c>
      <c r="C280" s="12" t="s">
        <v>190</v>
      </c>
      <c r="D280" s="13" t="s">
        <v>198</v>
      </c>
      <c r="E280" s="9" t="s">
        <v>736</v>
      </c>
      <c r="F280" s="10">
        <f t="shared" si="5"/>
        <v>0.66700000000000004</v>
      </c>
      <c r="G280" s="10"/>
      <c r="H280" s="10">
        <v>0.66700000000000004</v>
      </c>
      <c r="I280" s="10"/>
    </row>
    <row r="281" spans="2:9" ht="15.75">
      <c r="B281" s="9">
        <v>124</v>
      </c>
      <c r="C281" s="12" t="s">
        <v>191</v>
      </c>
      <c r="D281" s="13" t="s">
        <v>52</v>
      </c>
      <c r="E281" s="9" t="s">
        <v>736</v>
      </c>
      <c r="F281" s="10">
        <f t="shared" si="5"/>
        <v>0.38300000000000001</v>
      </c>
      <c r="G281" s="10"/>
      <c r="H281" s="10">
        <v>0.38300000000000001</v>
      </c>
      <c r="I281" s="10"/>
    </row>
    <row r="282" spans="2:9" ht="15.75">
      <c r="B282" s="9">
        <v>125</v>
      </c>
      <c r="C282" s="12" t="s">
        <v>192</v>
      </c>
      <c r="D282" s="13" t="s">
        <v>53</v>
      </c>
      <c r="E282" s="9" t="s">
        <v>736</v>
      </c>
      <c r="F282" s="10">
        <f t="shared" si="5"/>
        <v>0.35</v>
      </c>
      <c r="G282" s="10"/>
      <c r="H282" s="10">
        <v>0.22</v>
      </c>
      <c r="I282" s="10">
        <v>0.13</v>
      </c>
    </row>
    <row r="283" spans="2:9" ht="15.75">
      <c r="B283" s="9">
        <v>126</v>
      </c>
      <c r="C283" s="12" t="s">
        <v>193</v>
      </c>
      <c r="D283" s="13" t="s">
        <v>369</v>
      </c>
      <c r="E283" s="9" t="s">
        <v>736</v>
      </c>
      <c r="F283" s="10">
        <f t="shared" si="5"/>
        <v>0.35</v>
      </c>
      <c r="G283" s="10"/>
      <c r="H283" s="10"/>
      <c r="I283" s="10">
        <v>0.35</v>
      </c>
    </row>
    <row r="284" spans="2:9" ht="15.75">
      <c r="B284" s="9">
        <v>127</v>
      </c>
      <c r="C284" s="12" t="s">
        <v>194</v>
      </c>
      <c r="D284" s="13" t="s">
        <v>126</v>
      </c>
      <c r="E284" s="9" t="s">
        <v>736</v>
      </c>
      <c r="F284" s="10">
        <f t="shared" si="5"/>
        <v>0.627</v>
      </c>
      <c r="G284" s="10"/>
      <c r="H284" s="10">
        <v>0.627</v>
      </c>
      <c r="I284" s="10"/>
    </row>
    <row r="285" spans="2:9" ht="15.75">
      <c r="B285" s="9">
        <v>128</v>
      </c>
      <c r="C285" s="12" t="s">
        <v>195</v>
      </c>
      <c r="D285" s="13" t="s">
        <v>199</v>
      </c>
      <c r="E285" s="9" t="s">
        <v>736</v>
      </c>
      <c r="F285" s="10">
        <f t="shared" si="5"/>
        <v>0.5</v>
      </c>
      <c r="G285" s="10"/>
      <c r="H285" s="10">
        <v>0.2</v>
      </c>
      <c r="I285" s="10">
        <v>0.3</v>
      </c>
    </row>
    <row r="286" spans="2:9" s="75" customFormat="1" ht="15.75">
      <c r="B286" s="96">
        <v>129</v>
      </c>
      <c r="C286" s="96" t="s">
        <v>196</v>
      </c>
      <c r="D286" s="44" t="s">
        <v>867</v>
      </c>
      <c r="E286" s="45" t="s">
        <v>736</v>
      </c>
      <c r="F286" s="100">
        <f>SUM(G286:I287)</f>
        <v>0.40900000000000003</v>
      </c>
      <c r="G286" s="41"/>
      <c r="H286" s="41"/>
      <c r="I286" s="41">
        <v>0.13</v>
      </c>
    </row>
    <row r="287" spans="2:9" s="75" customFormat="1" ht="15.75">
      <c r="B287" s="98"/>
      <c r="C287" s="98"/>
      <c r="D287" s="44" t="s">
        <v>866</v>
      </c>
      <c r="E287" s="45" t="s">
        <v>736</v>
      </c>
      <c r="F287" s="102"/>
      <c r="G287" s="41"/>
      <c r="H287" s="41"/>
      <c r="I287" s="41">
        <v>0.27900000000000003</v>
      </c>
    </row>
    <row r="288" spans="2:9" ht="15.75">
      <c r="B288" s="9"/>
      <c r="C288" s="9" t="s">
        <v>15</v>
      </c>
      <c r="D288" s="13"/>
      <c r="E288" s="9"/>
      <c r="F288" s="10">
        <f>SUM(F266:F286)</f>
        <v>21.489000000000004</v>
      </c>
      <c r="G288" s="10">
        <f>SUM(G266:G287)</f>
        <v>7.4550000000000001</v>
      </c>
      <c r="H288" s="10">
        <f t="shared" ref="H288:I288" si="6">SUM(H266:H287)</f>
        <v>5.9290000000000003</v>
      </c>
      <c r="I288" s="10">
        <f t="shared" si="6"/>
        <v>8.1050000000000004</v>
      </c>
    </row>
    <row r="289" spans="2:9" ht="15.75">
      <c r="B289" s="9"/>
      <c r="C289" s="111" t="s">
        <v>200</v>
      </c>
      <c r="D289" s="112"/>
      <c r="E289" s="112"/>
      <c r="F289" s="112"/>
      <c r="G289" s="112"/>
      <c r="H289" s="112"/>
      <c r="I289" s="113"/>
    </row>
    <row r="290" spans="2:9" ht="15.75">
      <c r="B290" s="82">
        <v>130</v>
      </c>
      <c r="C290" s="82" t="s">
        <v>201</v>
      </c>
      <c r="D290" s="59" t="s">
        <v>878</v>
      </c>
      <c r="E290" s="17" t="s">
        <v>736</v>
      </c>
      <c r="F290" s="85">
        <f>SUM(G290:I291)</f>
        <v>2.46</v>
      </c>
      <c r="G290" s="72">
        <v>1.399</v>
      </c>
      <c r="H290" s="72">
        <v>0.21099999999999999</v>
      </c>
      <c r="I290" s="72"/>
    </row>
    <row r="291" spans="2:9" ht="15.75" customHeight="1">
      <c r="B291" s="84"/>
      <c r="C291" s="84"/>
      <c r="D291" s="59" t="s">
        <v>879</v>
      </c>
      <c r="E291" s="17" t="s">
        <v>736</v>
      </c>
      <c r="F291" s="87"/>
      <c r="G291" s="20"/>
      <c r="H291" s="20"/>
      <c r="I291" s="20">
        <v>0.85</v>
      </c>
    </row>
    <row r="292" spans="2:9" ht="15.75" customHeight="1">
      <c r="B292" s="80"/>
      <c r="C292" s="79" t="s">
        <v>15</v>
      </c>
      <c r="D292" s="59"/>
      <c r="E292" s="17"/>
      <c r="F292" s="81">
        <f>F290</f>
        <v>2.46</v>
      </c>
      <c r="G292" s="20">
        <f>SUM(G290:G291)</f>
        <v>1.399</v>
      </c>
      <c r="H292" s="20">
        <f>SUM(H290:H291)</f>
        <v>0.21099999999999999</v>
      </c>
      <c r="I292" s="20">
        <f>SUM(I290:I291)</f>
        <v>0.85</v>
      </c>
    </row>
    <row r="293" spans="2:9" ht="15.75">
      <c r="B293" s="34"/>
      <c r="C293" s="168" t="s">
        <v>202</v>
      </c>
      <c r="D293" s="169"/>
      <c r="E293" s="169"/>
      <c r="F293" s="169"/>
      <c r="G293" s="169"/>
      <c r="H293" s="169"/>
      <c r="I293" s="170"/>
    </row>
    <row r="294" spans="2:9" ht="15.75">
      <c r="B294" s="82">
        <v>131</v>
      </c>
      <c r="C294" s="82" t="s">
        <v>203</v>
      </c>
      <c r="D294" s="59" t="s">
        <v>878</v>
      </c>
      <c r="E294" s="17" t="s">
        <v>736</v>
      </c>
      <c r="F294" s="85">
        <f>SUM(G294:I298)</f>
        <v>3.2240000000000002</v>
      </c>
      <c r="G294" s="17"/>
      <c r="H294" s="20">
        <v>0.39</v>
      </c>
      <c r="I294" s="17">
        <v>0.27500000000000002</v>
      </c>
    </row>
    <row r="295" spans="2:9" ht="15.75">
      <c r="B295" s="83"/>
      <c r="C295" s="83"/>
      <c r="D295" s="59" t="s">
        <v>879</v>
      </c>
      <c r="E295" s="17" t="s">
        <v>736</v>
      </c>
      <c r="F295" s="86"/>
      <c r="G295" s="17"/>
      <c r="H295" s="17">
        <v>0.68300000000000005</v>
      </c>
      <c r="I295" s="17"/>
    </row>
    <row r="296" spans="2:9" ht="15.75">
      <c r="B296" s="83"/>
      <c r="C296" s="83"/>
      <c r="D296" s="59" t="s">
        <v>880</v>
      </c>
      <c r="E296" s="17" t="s">
        <v>736</v>
      </c>
      <c r="F296" s="86"/>
      <c r="G296" s="17"/>
      <c r="H296" s="17">
        <v>0.247</v>
      </c>
      <c r="I296" s="17"/>
    </row>
    <row r="297" spans="2:9" ht="15.75">
      <c r="B297" s="83"/>
      <c r="C297" s="83"/>
      <c r="D297" s="59" t="s">
        <v>881</v>
      </c>
      <c r="E297" s="17" t="s">
        <v>736</v>
      </c>
      <c r="F297" s="86"/>
      <c r="G297" s="17"/>
      <c r="H297" s="17"/>
      <c r="I297" s="17">
        <v>0.442</v>
      </c>
    </row>
    <row r="298" spans="2:9" ht="15" customHeight="1">
      <c r="B298" s="84"/>
      <c r="C298" s="84"/>
      <c r="D298" s="59" t="s">
        <v>882</v>
      </c>
      <c r="E298" s="17" t="s">
        <v>736</v>
      </c>
      <c r="F298" s="87"/>
      <c r="G298" s="20"/>
      <c r="H298" s="20"/>
      <c r="I298" s="20">
        <v>1.1870000000000001</v>
      </c>
    </row>
    <row r="299" spans="2:9" ht="15" customHeight="1">
      <c r="B299" s="28"/>
      <c r="C299" s="79" t="s">
        <v>15</v>
      </c>
      <c r="D299" s="59"/>
      <c r="E299" s="17"/>
      <c r="F299" s="81">
        <f>F294</f>
        <v>3.2240000000000002</v>
      </c>
      <c r="G299" s="20">
        <f>SUM(G294:G298)</f>
        <v>0</v>
      </c>
      <c r="H299" s="20">
        <f>SUM(H294:H298)</f>
        <v>1.3199999999999998</v>
      </c>
      <c r="I299" s="20">
        <f>SUM(I294:I298)</f>
        <v>1.9040000000000001</v>
      </c>
    </row>
    <row r="300" spans="2:9" ht="15.75">
      <c r="B300" s="180" t="s">
        <v>532</v>
      </c>
      <c r="C300" s="181"/>
      <c r="D300" s="181"/>
      <c r="E300" s="181"/>
      <c r="F300" s="181"/>
      <c r="G300" s="181"/>
      <c r="H300" s="181"/>
      <c r="I300" s="182"/>
    </row>
    <row r="301" spans="2:9" ht="15.75">
      <c r="B301" s="17">
        <v>132</v>
      </c>
      <c r="C301" s="29" t="s">
        <v>549</v>
      </c>
      <c r="D301" s="59" t="s">
        <v>551</v>
      </c>
      <c r="E301" s="17" t="s">
        <v>736</v>
      </c>
      <c r="F301" s="20">
        <f>G301+H301+I301</f>
        <v>0.84399999999999997</v>
      </c>
      <c r="G301" s="20"/>
      <c r="H301" s="20"/>
      <c r="I301" s="20">
        <v>0.84399999999999997</v>
      </c>
    </row>
    <row r="302" spans="2:9" ht="15.75">
      <c r="B302" s="22"/>
      <c r="C302" s="21" t="s">
        <v>91</v>
      </c>
      <c r="D302" s="22"/>
      <c r="E302" s="21"/>
      <c r="F302" s="46">
        <f>ROUND(F288+F290+F294+F301,3)</f>
        <v>28.016999999999999</v>
      </c>
      <c r="G302" s="23">
        <f>ROUND(G288+G292+G299+G301,3)</f>
        <v>8.8539999999999992</v>
      </c>
      <c r="H302" s="23">
        <f>ROUND(H288+H292+H299+H301,3)</f>
        <v>7.46</v>
      </c>
      <c r="I302" s="23">
        <f>ROUND(I288+I292+I299+I301,3)</f>
        <v>11.702999999999999</v>
      </c>
    </row>
    <row r="303" spans="2:9" ht="15.75">
      <c r="B303" s="13"/>
      <c r="C303" s="128" t="s">
        <v>558</v>
      </c>
      <c r="D303" s="129"/>
      <c r="E303" s="129"/>
      <c r="F303" s="129"/>
      <c r="G303" s="129"/>
      <c r="H303" s="129"/>
      <c r="I303" s="130"/>
    </row>
    <row r="304" spans="2:9" ht="15.75">
      <c r="B304" s="13"/>
      <c r="C304" s="111" t="s">
        <v>204</v>
      </c>
      <c r="D304" s="112"/>
      <c r="E304" s="112"/>
      <c r="F304" s="112"/>
      <c r="G304" s="112"/>
      <c r="H304" s="112"/>
      <c r="I304" s="113"/>
    </row>
    <row r="305" spans="2:9" ht="15.75">
      <c r="B305" s="17">
        <v>133</v>
      </c>
      <c r="C305" s="29" t="s">
        <v>205</v>
      </c>
      <c r="D305" s="19" t="s">
        <v>206</v>
      </c>
      <c r="E305" s="17" t="s">
        <v>736</v>
      </c>
      <c r="F305" s="20">
        <f>G305+H305+I305</f>
        <v>1.347</v>
      </c>
      <c r="G305" s="20">
        <v>0.7</v>
      </c>
      <c r="H305" s="20">
        <v>0.372</v>
      </c>
      <c r="I305" s="20">
        <v>0.27500000000000002</v>
      </c>
    </row>
    <row r="306" spans="2:9" ht="15.75">
      <c r="B306" s="17">
        <v>134</v>
      </c>
      <c r="C306" s="29" t="s">
        <v>207</v>
      </c>
      <c r="D306" s="19" t="s">
        <v>227</v>
      </c>
      <c r="E306" s="17" t="s">
        <v>736</v>
      </c>
      <c r="F306" s="20">
        <f t="shared" si="5"/>
        <v>0.85799999999999998</v>
      </c>
      <c r="G306" s="20"/>
      <c r="H306" s="20">
        <v>0.85799999999999998</v>
      </c>
      <c r="I306" s="20"/>
    </row>
    <row r="307" spans="2:9" s="75" customFormat="1" ht="15.75">
      <c r="B307" s="104">
        <v>135</v>
      </c>
      <c r="C307" s="104" t="s">
        <v>208</v>
      </c>
      <c r="D307" s="59" t="s">
        <v>810</v>
      </c>
      <c r="E307" s="68" t="s">
        <v>736</v>
      </c>
      <c r="F307" s="88">
        <f>SUM(G307:I308)</f>
        <v>0.48599999999999999</v>
      </c>
      <c r="G307" s="42"/>
      <c r="H307" s="42"/>
      <c r="I307" s="42">
        <v>0.31900000000000001</v>
      </c>
    </row>
    <row r="308" spans="2:9" s="75" customFormat="1" ht="15.75">
      <c r="B308" s="105"/>
      <c r="C308" s="105"/>
      <c r="D308" s="59" t="s">
        <v>809</v>
      </c>
      <c r="E308" s="68" t="s">
        <v>736</v>
      </c>
      <c r="F308" s="90"/>
      <c r="G308" s="42"/>
      <c r="H308" s="42"/>
      <c r="I308" s="42">
        <v>0.16700000000000001</v>
      </c>
    </row>
    <row r="309" spans="2:9" s="75" customFormat="1" ht="15.75">
      <c r="B309" s="104">
        <v>136</v>
      </c>
      <c r="C309" s="104" t="s">
        <v>209</v>
      </c>
      <c r="D309" s="59" t="s">
        <v>812</v>
      </c>
      <c r="E309" s="68" t="s">
        <v>736</v>
      </c>
      <c r="F309" s="88">
        <f>SUM(G309:I310)</f>
        <v>1.5970000000000002</v>
      </c>
      <c r="G309" s="42">
        <v>0.7</v>
      </c>
      <c r="H309" s="42">
        <v>0.505</v>
      </c>
      <c r="I309" s="42">
        <v>0.19700000000000001</v>
      </c>
    </row>
    <row r="310" spans="2:9" s="75" customFormat="1" ht="15.75">
      <c r="B310" s="105"/>
      <c r="C310" s="105"/>
      <c r="D310" s="59" t="s">
        <v>811</v>
      </c>
      <c r="E310" s="68" t="s">
        <v>736</v>
      </c>
      <c r="F310" s="90"/>
      <c r="G310" s="42"/>
      <c r="H310" s="42"/>
      <c r="I310" s="42">
        <v>0.19500000000000001</v>
      </c>
    </row>
    <row r="311" spans="2:9" ht="15.75">
      <c r="B311" s="17">
        <v>137</v>
      </c>
      <c r="C311" s="29" t="s">
        <v>210</v>
      </c>
      <c r="D311" s="19" t="s">
        <v>228</v>
      </c>
      <c r="E311" s="17" t="s">
        <v>736</v>
      </c>
      <c r="F311" s="20">
        <f t="shared" si="5"/>
        <v>0.28199999999999997</v>
      </c>
      <c r="G311" s="20"/>
      <c r="H311" s="20">
        <v>0.28199999999999997</v>
      </c>
      <c r="I311" s="20"/>
    </row>
    <row r="312" spans="2:9" ht="15.75">
      <c r="B312" s="17">
        <v>138</v>
      </c>
      <c r="C312" s="29" t="s">
        <v>211</v>
      </c>
      <c r="D312" s="19" t="s">
        <v>229</v>
      </c>
      <c r="E312" s="17" t="s">
        <v>736</v>
      </c>
      <c r="F312" s="20">
        <f t="shared" si="5"/>
        <v>0.252</v>
      </c>
      <c r="G312" s="20"/>
      <c r="H312" s="20">
        <v>0.252</v>
      </c>
      <c r="I312" s="20"/>
    </row>
    <row r="313" spans="2:9" ht="15.75">
      <c r="B313" s="17">
        <v>139</v>
      </c>
      <c r="C313" s="29" t="s">
        <v>212</v>
      </c>
      <c r="D313" s="19" t="s">
        <v>533</v>
      </c>
      <c r="E313" s="17" t="s">
        <v>736</v>
      </c>
      <c r="F313" s="20">
        <f t="shared" si="5"/>
        <v>0.93299999999999994</v>
      </c>
      <c r="G313" s="20"/>
      <c r="H313" s="20">
        <v>0.70699999999999996</v>
      </c>
      <c r="I313" s="20">
        <v>0.22600000000000001</v>
      </c>
    </row>
    <row r="314" spans="2:9" s="75" customFormat="1" ht="15.75">
      <c r="B314" s="104">
        <v>140</v>
      </c>
      <c r="C314" s="104" t="s">
        <v>213</v>
      </c>
      <c r="D314" s="59" t="s">
        <v>604</v>
      </c>
      <c r="E314" s="68" t="s">
        <v>736</v>
      </c>
      <c r="F314" s="88">
        <f>SUM(G314:I316)</f>
        <v>1.6509999999999998</v>
      </c>
      <c r="G314" s="42">
        <v>0.33200000000000002</v>
      </c>
      <c r="H314" s="42">
        <v>0.48099999999999998</v>
      </c>
      <c r="I314" s="42"/>
    </row>
    <row r="315" spans="2:9" s="75" customFormat="1" ht="15.75">
      <c r="B315" s="106"/>
      <c r="C315" s="106"/>
      <c r="D315" s="59" t="s">
        <v>605</v>
      </c>
      <c r="E315" s="68" t="s">
        <v>736</v>
      </c>
      <c r="F315" s="89"/>
      <c r="G315" s="42"/>
      <c r="H315" s="42">
        <v>0.39400000000000002</v>
      </c>
      <c r="I315" s="42"/>
    </row>
    <row r="316" spans="2:9" s="75" customFormat="1" ht="15.75">
      <c r="B316" s="105"/>
      <c r="C316" s="105"/>
      <c r="D316" s="59" t="s">
        <v>695</v>
      </c>
      <c r="E316" s="68" t="s">
        <v>736</v>
      </c>
      <c r="F316" s="90"/>
      <c r="G316" s="42"/>
      <c r="H316" s="42">
        <v>0.44400000000000001</v>
      </c>
      <c r="I316" s="42"/>
    </row>
    <row r="317" spans="2:9" s="75" customFormat="1" ht="15.75">
      <c r="B317" s="104">
        <v>141</v>
      </c>
      <c r="C317" s="104" t="s">
        <v>214</v>
      </c>
      <c r="D317" s="59" t="s">
        <v>645</v>
      </c>
      <c r="E317" s="68" t="s">
        <v>736</v>
      </c>
      <c r="F317" s="88">
        <f>SUM(G317:I318)</f>
        <v>1.0369999999999999</v>
      </c>
      <c r="G317" s="42"/>
      <c r="H317" s="42">
        <v>0.46</v>
      </c>
      <c r="I317" s="42">
        <v>0.28199999999999997</v>
      </c>
    </row>
    <row r="318" spans="2:9" s="75" customFormat="1" ht="15.75">
      <c r="B318" s="105"/>
      <c r="C318" s="105"/>
      <c r="D318" s="59" t="s">
        <v>646</v>
      </c>
      <c r="E318" s="68" t="s">
        <v>736</v>
      </c>
      <c r="F318" s="90"/>
      <c r="G318" s="42"/>
      <c r="H318" s="42"/>
      <c r="I318" s="42">
        <v>0.29499999999999998</v>
      </c>
    </row>
    <row r="319" spans="2:9" ht="15.75">
      <c r="B319" s="17">
        <v>142</v>
      </c>
      <c r="C319" s="29" t="s">
        <v>215</v>
      </c>
      <c r="D319" s="19" t="s">
        <v>230</v>
      </c>
      <c r="E319" s="17" t="s">
        <v>736</v>
      </c>
      <c r="F319" s="20">
        <f t="shared" si="5"/>
        <v>1.1459999999999999</v>
      </c>
      <c r="G319" s="20"/>
      <c r="H319" s="20"/>
      <c r="I319" s="20">
        <v>1.1459999999999999</v>
      </c>
    </row>
    <row r="320" spans="2:9" s="75" customFormat="1" ht="15.75">
      <c r="B320" s="104">
        <v>143</v>
      </c>
      <c r="C320" s="104" t="s">
        <v>216</v>
      </c>
      <c r="D320" s="59" t="s">
        <v>814</v>
      </c>
      <c r="E320" s="68" t="s">
        <v>736</v>
      </c>
      <c r="F320" s="88">
        <f>SUM(G320:I321)</f>
        <v>0.67499999999999993</v>
      </c>
      <c r="G320" s="42"/>
      <c r="H320" s="42"/>
      <c r="I320" s="42">
        <v>0.57899999999999996</v>
      </c>
    </row>
    <row r="321" spans="2:9" s="75" customFormat="1" ht="15.75">
      <c r="B321" s="105"/>
      <c r="C321" s="105"/>
      <c r="D321" s="59" t="s">
        <v>813</v>
      </c>
      <c r="E321" s="68" t="s">
        <v>736</v>
      </c>
      <c r="F321" s="90"/>
      <c r="G321" s="42"/>
      <c r="H321" s="42"/>
      <c r="I321" s="42">
        <v>9.6000000000000002E-2</v>
      </c>
    </row>
    <row r="322" spans="2:9" ht="15.75">
      <c r="B322" s="17">
        <v>144</v>
      </c>
      <c r="C322" s="29" t="s">
        <v>217</v>
      </c>
      <c r="D322" s="19" t="s">
        <v>57</v>
      </c>
      <c r="E322" s="17" t="s">
        <v>736</v>
      </c>
      <c r="F322" s="20">
        <f t="shared" si="5"/>
        <v>0.77</v>
      </c>
      <c r="G322" s="20"/>
      <c r="H322" s="20">
        <v>0.77</v>
      </c>
      <c r="I322" s="20"/>
    </row>
    <row r="323" spans="2:9" ht="15.75">
      <c r="B323" s="17">
        <v>145</v>
      </c>
      <c r="C323" s="29" t="s">
        <v>218</v>
      </c>
      <c r="D323" s="19" t="s">
        <v>231</v>
      </c>
      <c r="E323" s="17" t="s">
        <v>736</v>
      </c>
      <c r="F323" s="20">
        <f t="shared" si="5"/>
        <v>0.14000000000000001</v>
      </c>
      <c r="G323" s="20"/>
      <c r="H323" s="20"/>
      <c r="I323" s="20">
        <v>0.14000000000000001</v>
      </c>
    </row>
    <row r="324" spans="2:9" s="75" customFormat="1" ht="15.75">
      <c r="B324" s="104">
        <v>146</v>
      </c>
      <c r="C324" s="104" t="s">
        <v>219</v>
      </c>
      <c r="D324" s="59" t="s">
        <v>816</v>
      </c>
      <c r="E324" s="68" t="s">
        <v>736</v>
      </c>
      <c r="F324" s="88">
        <f>SUM(G324:I325)</f>
        <v>1.0109999999999999</v>
      </c>
      <c r="G324" s="42">
        <v>0.253</v>
      </c>
      <c r="H324" s="42">
        <v>3.6999999999999998E-2</v>
      </c>
      <c r="I324" s="42"/>
    </row>
    <row r="325" spans="2:9" s="75" customFormat="1" ht="15.75">
      <c r="B325" s="105"/>
      <c r="C325" s="105"/>
      <c r="D325" s="59" t="s">
        <v>815</v>
      </c>
      <c r="E325" s="68" t="s">
        <v>736</v>
      </c>
      <c r="F325" s="90"/>
      <c r="G325" s="42"/>
      <c r="H325" s="42">
        <v>0.72099999999999997</v>
      </c>
      <c r="I325" s="42"/>
    </row>
    <row r="326" spans="2:9" ht="15.75">
      <c r="B326" s="17">
        <v>147</v>
      </c>
      <c r="C326" s="29" t="s">
        <v>220</v>
      </c>
      <c r="D326" s="19" t="s">
        <v>232</v>
      </c>
      <c r="E326" s="17" t="s">
        <v>736</v>
      </c>
      <c r="F326" s="20">
        <f t="shared" si="5"/>
        <v>0.5</v>
      </c>
      <c r="G326" s="20"/>
      <c r="H326" s="20">
        <v>0.5</v>
      </c>
      <c r="I326" s="20"/>
    </row>
    <row r="327" spans="2:9" ht="15.75">
      <c r="B327" s="17">
        <v>148</v>
      </c>
      <c r="C327" s="29" t="s">
        <v>221</v>
      </c>
      <c r="D327" s="19" t="s">
        <v>233</v>
      </c>
      <c r="E327" s="17" t="s">
        <v>736</v>
      </c>
      <c r="F327" s="20">
        <f t="shared" si="5"/>
        <v>0.83000000000000007</v>
      </c>
      <c r="G327" s="20">
        <v>2.1000000000000001E-2</v>
      </c>
      <c r="H327" s="42">
        <v>0.80900000000000005</v>
      </c>
      <c r="I327" s="20"/>
    </row>
    <row r="328" spans="2:9" ht="15.75">
      <c r="B328" s="17">
        <v>149</v>
      </c>
      <c r="C328" s="29" t="s">
        <v>222</v>
      </c>
      <c r="D328" s="19" t="s">
        <v>234</v>
      </c>
      <c r="E328" s="17" t="s">
        <v>736</v>
      </c>
      <c r="F328" s="20">
        <f t="shared" si="5"/>
        <v>0.69599999999999995</v>
      </c>
      <c r="G328" s="20"/>
      <c r="H328" s="20"/>
      <c r="I328" s="20">
        <v>0.69599999999999995</v>
      </c>
    </row>
    <row r="329" spans="2:9" ht="15.75">
      <c r="B329" s="17">
        <v>150</v>
      </c>
      <c r="C329" s="29" t="s">
        <v>223</v>
      </c>
      <c r="D329" s="19" t="s">
        <v>522</v>
      </c>
      <c r="E329" s="17" t="s">
        <v>736</v>
      </c>
      <c r="F329" s="20">
        <f t="shared" si="5"/>
        <v>0.35799999999999998</v>
      </c>
      <c r="G329" s="20"/>
      <c r="H329" s="20">
        <v>0.158</v>
      </c>
      <c r="I329" s="20">
        <v>0.2</v>
      </c>
    </row>
    <row r="330" spans="2:9" ht="15.75">
      <c r="B330" s="17">
        <v>151</v>
      </c>
      <c r="C330" s="29" t="s">
        <v>224</v>
      </c>
      <c r="D330" s="19" t="s">
        <v>99</v>
      </c>
      <c r="E330" s="17" t="s">
        <v>736</v>
      </c>
      <c r="F330" s="20">
        <f t="shared" si="5"/>
        <v>0.68900000000000006</v>
      </c>
      <c r="G330" s="20"/>
      <c r="H330" s="20">
        <v>0.55000000000000004</v>
      </c>
      <c r="I330" s="20">
        <v>0.13900000000000001</v>
      </c>
    </row>
    <row r="331" spans="2:9" ht="15.75">
      <c r="B331" s="17">
        <v>152</v>
      </c>
      <c r="C331" s="29" t="s">
        <v>225</v>
      </c>
      <c r="D331" s="19" t="s">
        <v>60</v>
      </c>
      <c r="E331" s="17" t="s">
        <v>736</v>
      </c>
      <c r="F331" s="20">
        <f t="shared" si="5"/>
        <v>0.748</v>
      </c>
      <c r="G331" s="20"/>
      <c r="H331" s="20">
        <v>0.748</v>
      </c>
      <c r="I331" s="20"/>
    </row>
    <row r="332" spans="2:9" ht="15.75">
      <c r="B332" s="17">
        <v>153</v>
      </c>
      <c r="C332" s="29" t="s">
        <v>226</v>
      </c>
      <c r="D332" s="19" t="s">
        <v>101</v>
      </c>
      <c r="E332" s="17" t="s">
        <v>736</v>
      </c>
      <c r="F332" s="20">
        <f t="shared" si="5"/>
        <v>0.246</v>
      </c>
      <c r="G332" s="20"/>
      <c r="H332" s="20">
        <v>0.246</v>
      </c>
      <c r="I332" s="20"/>
    </row>
    <row r="333" spans="2:9" ht="15.75">
      <c r="B333" s="17">
        <v>154</v>
      </c>
      <c r="C333" s="29" t="s">
        <v>520</v>
      </c>
      <c r="D333" s="19" t="s">
        <v>235</v>
      </c>
      <c r="E333" s="17" t="s">
        <v>736</v>
      </c>
      <c r="F333" s="20">
        <f>G333+H333+I333</f>
        <v>0.33300000000000002</v>
      </c>
      <c r="G333" s="20"/>
      <c r="H333" s="20"/>
      <c r="I333" s="20">
        <v>0.33300000000000002</v>
      </c>
    </row>
    <row r="334" spans="2:9" ht="15.75">
      <c r="B334" s="17">
        <v>155</v>
      </c>
      <c r="C334" s="29" t="s">
        <v>521</v>
      </c>
      <c r="D334" s="19" t="s">
        <v>523</v>
      </c>
      <c r="E334" s="17" t="s">
        <v>736</v>
      </c>
      <c r="F334" s="42">
        <f>SUM(G334:I334)</f>
        <v>0.36499999999999999</v>
      </c>
      <c r="G334" s="20"/>
      <c r="H334" s="20"/>
      <c r="I334" s="20">
        <v>0.36499999999999999</v>
      </c>
    </row>
    <row r="335" spans="2:9" ht="15.75">
      <c r="B335" s="17"/>
      <c r="C335" s="21" t="s">
        <v>91</v>
      </c>
      <c r="D335" s="22"/>
      <c r="E335" s="21"/>
      <c r="F335" s="23">
        <f>ROUND(SUM(F305:F334),3)</f>
        <v>16.95</v>
      </c>
      <c r="G335" s="23">
        <f>ROUND(SUM(G305:G334),3)</f>
        <v>2.0059999999999998</v>
      </c>
      <c r="H335" s="23">
        <f>ROUND(SUM(H305:H332),3)</f>
        <v>9.2940000000000005</v>
      </c>
      <c r="I335" s="23">
        <f>ROUND(SUM(I305:I334),3)</f>
        <v>5.65</v>
      </c>
    </row>
    <row r="336" spans="2:9" ht="15.75">
      <c r="B336" s="9"/>
      <c r="C336" s="128" t="s">
        <v>236</v>
      </c>
      <c r="D336" s="129"/>
      <c r="E336" s="129"/>
      <c r="F336" s="129"/>
      <c r="G336" s="129"/>
      <c r="H336" s="129"/>
      <c r="I336" s="130"/>
    </row>
    <row r="337" spans="2:9" ht="15.75">
      <c r="B337" s="9"/>
      <c r="C337" s="111" t="s">
        <v>237</v>
      </c>
      <c r="D337" s="112"/>
      <c r="E337" s="112"/>
      <c r="F337" s="112"/>
      <c r="G337" s="112"/>
      <c r="H337" s="112"/>
      <c r="I337" s="113"/>
    </row>
    <row r="338" spans="2:9" ht="15.75">
      <c r="B338" s="9">
        <v>156</v>
      </c>
      <c r="C338" s="12" t="s">
        <v>238</v>
      </c>
      <c r="D338" s="13" t="s">
        <v>37</v>
      </c>
      <c r="E338" s="9" t="s">
        <v>736</v>
      </c>
      <c r="F338" s="10">
        <f t="shared" si="5"/>
        <v>0.52200000000000002</v>
      </c>
      <c r="G338" s="10">
        <v>0.52200000000000002</v>
      </c>
      <c r="H338" s="10"/>
      <c r="I338" s="10"/>
    </row>
    <row r="339" spans="2:9" ht="15.75">
      <c r="B339" s="9">
        <v>157</v>
      </c>
      <c r="C339" s="12" t="s">
        <v>239</v>
      </c>
      <c r="D339" s="13" t="s">
        <v>135</v>
      </c>
      <c r="E339" s="9" t="s">
        <v>736</v>
      </c>
      <c r="F339" s="10">
        <f t="shared" si="5"/>
        <v>0.498</v>
      </c>
      <c r="G339" s="10">
        <v>0.22800000000000001</v>
      </c>
      <c r="H339" s="10"/>
      <c r="I339" s="10">
        <v>0.27</v>
      </c>
    </row>
    <row r="340" spans="2:9" ht="15.75">
      <c r="B340" s="9">
        <v>158</v>
      </c>
      <c r="C340" s="12" t="s">
        <v>240</v>
      </c>
      <c r="D340" s="13" t="s">
        <v>60</v>
      </c>
      <c r="E340" s="9" t="s">
        <v>736</v>
      </c>
      <c r="F340" s="10">
        <f>G340+H340+I340</f>
        <v>0.52500000000000002</v>
      </c>
      <c r="G340" s="10">
        <v>0.52500000000000002</v>
      </c>
      <c r="H340" s="10"/>
      <c r="I340" s="10"/>
    </row>
    <row r="341" spans="2:9" s="75" customFormat="1" ht="15.75">
      <c r="B341" s="96">
        <v>159</v>
      </c>
      <c r="C341" s="96" t="s">
        <v>241</v>
      </c>
      <c r="D341" s="44" t="s">
        <v>748</v>
      </c>
      <c r="E341" s="45" t="s">
        <v>736</v>
      </c>
      <c r="F341" s="100">
        <f>SUM(G341:I342)</f>
        <v>0.29399999999999998</v>
      </c>
      <c r="G341" s="41"/>
      <c r="H341" s="41"/>
      <c r="I341" s="41">
        <v>0.18</v>
      </c>
    </row>
    <row r="342" spans="2:9" s="75" customFormat="1" ht="15.75">
      <c r="B342" s="98"/>
      <c r="C342" s="98"/>
      <c r="D342" s="44" t="s">
        <v>749</v>
      </c>
      <c r="E342" s="45" t="s">
        <v>736</v>
      </c>
      <c r="F342" s="102"/>
      <c r="G342" s="41"/>
      <c r="H342" s="41"/>
      <c r="I342" s="41">
        <v>0.114</v>
      </c>
    </row>
    <row r="343" spans="2:9" ht="15.75">
      <c r="B343" s="9">
        <v>160</v>
      </c>
      <c r="C343" s="12" t="s">
        <v>242</v>
      </c>
      <c r="D343" s="13" t="s">
        <v>254</v>
      </c>
      <c r="E343" s="72" t="s">
        <v>740</v>
      </c>
      <c r="F343" s="10">
        <f t="shared" si="5"/>
        <v>1.1499999999999999</v>
      </c>
      <c r="G343" s="10">
        <v>1.1499999999999999</v>
      </c>
      <c r="H343" s="10"/>
      <c r="I343" s="10"/>
    </row>
    <row r="344" spans="2:9" s="75" customFormat="1" ht="15.75">
      <c r="B344" s="96">
        <v>161</v>
      </c>
      <c r="C344" s="96" t="s">
        <v>243</v>
      </c>
      <c r="D344" s="44" t="s">
        <v>604</v>
      </c>
      <c r="E344" s="45" t="s">
        <v>736</v>
      </c>
      <c r="F344" s="100">
        <f>SUM(G344:I346)</f>
        <v>1.8070000000000002</v>
      </c>
      <c r="G344" s="41"/>
      <c r="H344" s="41">
        <v>0.52100000000000002</v>
      </c>
      <c r="I344" s="41">
        <v>0.73399999999999999</v>
      </c>
    </row>
    <row r="345" spans="2:9" s="75" customFormat="1" ht="15.75">
      <c r="B345" s="97"/>
      <c r="C345" s="97"/>
      <c r="D345" s="44" t="s">
        <v>605</v>
      </c>
      <c r="E345" s="45" t="s">
        <v>736</v>
      </c>
      <c r="F345" s="101"/>
      <c r="G345" s="41"/>
      <c r="H345" s="41">
        <v>0.14000000000000001</v>
      </c>
      <c r="I345" s="41">
        <v>0.13200000000000001</v>
      </c>
    </row>
    <row r="346" spans="2:9" s="75" customFormat="1" ht="15.75">
      <c r="B346" s="98"/>
      <c r="C346" s="98"/>
      <c r="D346" s="44" t="s">
        <v>695</v>
      </c>
      <c r="E346" s="45" t="s">
        <v>736</v>
      </c>
      <c r="F346" s="102"/>
      <c r="G346" s="41"/>
      <c r="H346" s="41"/>
      <c r="I346" s="41">
        <v>0.28000000000000003</v>
      </c>
    </row>
    <row r="347" spans="2:9" s="75" customFormat="1" ht="15.75">
      <c r="B347" s="96">
        <v>162</v>
      </c>
      <c r="C347" s="108" t="s">
        <v>244</v>
      </c>
      <c r="D347" s="44" t="s">
        <v>634</v>
      </c>
      <c r="E347" s="73" t="s">
        <v>736</v>
      </c>
      <c r="F347" s="100">
        <f>SUM(G347:I350)</f>
        <v>2.1589999999999998</v>
      </c>
      <c r="G347" s="41">
        <v>1.014</v>
      </c>
      <c r="H347" s="41"/>
      <c r="I347" s="41"/>
    </row>
    <row r="348" spans="2:9" s="75" customFormat="1" ht="15.75">
      <c r="B348" s="97"/>
      <c r="C348" s="109"/>
      <c r="D348" s="44" t="s">
        <v>635</v>
      </c>
      <c r="E348" s="73" t="s">
        <v>736</v>
      </c>
      <c r="F348" s="101"/>
      <c r="G348" s="41">
        <v>0.442</v>
      </c>
      <c r="H348" s="41"/>
      <c r="I348" s="41"/>
    </row>
    <row r="349" spans="2:9" s="75" customFormat="1" ht="15.75">
      <c r="B349" s="97"/>
      <c r="C349" s="109"/>
      <c r="D349" s="44" t="s">
        <v>636</v>
      </c>
      <c r="E349" s="73" t="s">
        <v>736</v>
      </c>
      <c r="F349" s="101"/>
      <c r="G349" s="41">
        <v>0.49299999999999999</v>
      </c>
      <c r="H349" s="41"/>
      <c r="I349" s="41"/>
    </row>
    <row r="350" spans="2:9" s="75" customFormat="1" ht="15.75">
      <c r="B350" s="123"/>
      <c r="C350" s="127"/>
      <c r="D350" s="44" t="s">
        <v>637</v>
      </c>
      <c r="E350" s="73" t="s">
        <v>736</v>
      </c>
      <c r="F350" s="102"/>
      <c r="G350" s="41"/>
      <c r="H350" s="41"/>
      <c r="I350" s="41">
        <v>0.21</v>
      </c>
    </row>
    <row r="351" spans="2:9" ht="15.75">
      <c r="B351" s="9">
        <v>163</v>
      </c>
      <c r="C351" s="43" t="s">
        <v>245</v>
      </c>
      <c r="D351" s="44" t="s">
        <v>255</v>
      </c>
      <c r="E351" s="45" t="s">
        <v>736</v>
      </c>
      <c r="F351" s="41">
        <f>G351+H351+I351</f>
        <v>0.34300000000000003</v>
      </c>
      <c r="G351" s="41">
        <v>0.34300000000000003</v>
      </c>
      <c r="H351" s="41"/>
      <c r="I351" s="41"/>
    </row>
    <row r="352" spans="2:9" ht="15.75">
      <c r="B352" s="9">
        <v>164</v>
      </c>
      <c r="C352" s="43" t="s">
        <v>246</v>
      </c>
      <c r="D352" s="44" t="s">
        <v>256</v>
      </c>
      <c r="E352" s="45" t="s">
        <v>736</v>
      </c>
      <c r="F352" s="41">
        <f>G352+H352+I352</f>
        <v>0.77600000000000002</v>
      </c>
      <c r="G352" s="41"/>
      <c r="H352" s="41"/>
      <c r="I352" s="41">
        <v>0.77600000000000002</v>
      </c>
    </row>
    <row r="353" spans="2:9" s="75" customFormat="1" ht="15.75">
      <c r="B353" s="96">
        <v>165</v>
      </c>
      <c r="C353" s="108" t="s">
        <v>247</v>
      </c>
      <c r="D353" s="44" t="s">
        <v>651</v>
      </c>
      <c r="E353" s="45" t="s">
        <v>740</v>
      </c>
      <c r="F353" s="100">
        <f>SUM(G353:I355)</f>
        <v>1.919</v>
      </c>
      <c r="G353" s="41">
        <v>1.4970000000000001</v>
      </c>
      <c r="H353" s="41"/>
      <c r="I353" s="41"/>
    </row>
    <row r="354" spans="2:9" s="75" customFormat="1" ht="15.75">
      <c r="B354" s="97"/>
      <c r="C354" s="109"/>
      <c r="D354" s="44" t="s">
        <v>652</v>
      </c>
      <c r="E354" s="45" t="s">
        <v>736</v>
      </c>
      <c r="F354" s="101"/>
      <c r="G354" s="41"/>
      <c r="H354" s="41"/>
      <c r="I354" s="41">
        <v>0.192</v>
      </c>
    </row>
    <row r="355" spans="2:9" s="75" customFormat="1" ht="15.75">
      <c r="B355" s="98"/>
      <c r="C355" s="110"/>
      <c r="D355" s="44" t="s">
        <v>868</v>
      </c>
      <c r="E355" s="45" t="s">
        <v>736</v>
      </c>
      <c r="F355" s="102"/>
      <c r="G355" s="41"/>
      <c r="H355" s="41"/>
      <c r="I355" s="41">
        <v>0.23</v>
      </c>
    </row>
    <row r="356" spans="2:9" ht="15.75">
      <c r="B356" s="9">
        <v>166</v>
      </c>
      <c r="C356" s="43" t="s">
        <v>248</v>
      </c>
      <c r="D356" s="44" t="s">
        <v>73</v>
      </c>
      <c r="E356" s="45" t="s">
        <v>736</v>
      </c>
      <c r="F356" s="41">
        <f t="shared" si="5"/>
        <v>0.35</v>
      </c>
      <c r="G356" s="41"/>
      <c r="H356" s="41">
        <v>0.35</v>
      </c>
      <c r="I356" s="41"/>
    </row>
    <row r="357" spans="2:9" ht="31.5">
      <c r="B357" s="94">
        <v>167</v>
      </c>
      <c r="C357" s="108" t="s">
        <v>249</v>
      </c>
      <c r="D357" s="51" t="s">
        <v>775</v>
      </c>
      <c r="E357" s="53" t="s">
        <v>736</v>
      </c>
      <c r="F357" s="100">
        <f>SUM(G357:I358)</f>
        <v>1.6780000000000002</v>
      </c>
      <c r="G357" s="60">
        <v>1.6</v>
      </c>
      <c r="H357" s="41"/>
      <c r="I357" s="41"/>
    </row>
    <row r="358" spans="2:9" ht="31.5">
      <c r="B358" s="107"/>
      <c r="C358" s="127"/>
      <c r="D358" s="51" t="s">
        <v>776</v>
      </c>
      <c r="E358" s="53" t="s">
        <v>736</v>
      </c>
      <c r="F358" s="102"/>
      <c r="G358" s="60">
        <v>7.8E-2</v>
      </c>
      <c r="H358" s="41"/>
      <c r="I358" s="41"/>
    </row>
    <row r="359" spans="2:9" ht="15.75">
      <c r="B359" s="94">
        <v>168</v>
      </c>
      <c r="C359" s="108" t="s">
        <v>250</v>
      </c>
      <c r="D359" s="44" t="s">
        <v>653</v>
      </c>
      <c r="E359" s="45" t="s">
        <v>736</v>
      </c>
      <c r="F359" s="100">
        <f>SUM(G359:I360)</f>
        <v>1.0230000000000001</v>
      </c>
      <c r="G359" s="41">
        <v>0.35299999999999998</v>
      </c>
      <c r="H359" s="41"/>
      <c r="I359" s="41">
        <v>0.32</v>
      </c>
    </row>
    <row r="360" spans="2:9" ht="15.75">
      <c r="B360" s="95"/>
      <c r="C360" s="110"/>
      <c r="D360" s="44" t="s">
        <v>654</v>
      </c>
      <c r="E360" s="45" t="s">
        <v>736</v>
      </c>
      <c r="F360" s="102"/>
      <c r="G360" s="41"/>
      <c r="H360" s="41"/>
      <c r="I360" s="41">
        <v>0.35</v>
      </c>
    </row>
    <row r="361" spans="2:9" s="75" customFormat="1" ht="15.75">
      <c r="B361" s="96">
        <v>169</v>
      </c>
      <c r="C361" s="108" t="s">
        <v>251</v>
      </c>
      <c r="D361" s="44" t="s">
        <v>655</v>
      </c>
      <c r="E361" s="45" t="s">
        <v>736</v>
      </c>
      <c r="F361" s="100">
        <f>SUM(G361:I364)</f>
        <v>1.4610000000000001</v>
      </c>
      <c r="G361" s="41">
        <v>0.54</v>
      </c>
      <c r="H361" s="41"/>
      <c r="I361" s="41"/>
    </row>
    <row r="362" spans="2:9" s="75" customFormat="1" ht="15.75">
      <c r="B362" s="97"/>
      <c r="C362" s="109"/>
      <c r="D362" s="44" t="s">
        <v>656</v>
      </c>
      <c r="E362" s="45" t="s">
        <v>736</v>
      </c>
      <c r="F362" s="101"/>
      <c r="G362" s="41"/>
      <c r="H362" s="41"/>
      <c r="I362" s="41">
        <v>0.47</v>
      </c>
    </row>
    <row r="363" spans="2:9" s="75" customFormat="1" ht="15.75">
      <c r="B363" s="97"/>
      <c r="C363" s="109"/>
      <c r="D363" s="44" t="s">
        <v>869</v>
      </c>
      <c r="E363" s="45" t="s">
        <v>736</v>
      </c>
      <c r="F363" s="101"/>
      <c r="G363" s="41"/>
      <c r="H363" s="41"/>
      <c r="I363" s="41">
        <v>0.19500000000000001</v>
      </c>
    </row>
    <row r="364" spans="2:9" s="75" customFormat="1" ht="15.75">
      <c r="B364" s="98"/>
      <c r="C364" s="110"/>
      <c r="D364" s="44" t="s">
        <v>870</v>
      </c>
      <c r="E364" s="45" t="s">
        <v>736</v>
      </c>
      <c r="F364" s="102"/>
      <c r="G364" s="41"/>
      <c r="H364" s="41"/>
      <c r="I364" s="41">
        <v>0.25600000000000001</v>
      </c>
    </row>
    <row r="365" spans="2:9" ht="15.75">
      <c r="B365" s="9">
        <v>170</v>
      </c>
      <c r="C365" s="43" t="s">
        <v>252</v>
      </c>
      <c r="D365" s="44" t="s">
        <v>257</v>
      </c>
      <c r="E365" s="45" t="s">
        <v>736</v>
      </c>
      <c r="F365" s="41">
        <v>0.5</v>
      </c>
      <c r="G365" s="41"/>
      <c r="H365" s="41"/>
      <c r="I365" s="41">
        <v>0.5</v>
      </c>
    </row>
    <row r="366" spans="2:9" ht="15.75">
      <c r="B366" s="9">
        <v>171</v>
      </c>
      <c r="C366" s="43" t="s">
        <v>253</v>
      </c>
      <c r="D366" s="44" t="s">
        <v>65</v>
      </c>
      <c r="E366" s="45" t="s">
        <v>736</v>
      </c>
      <c r="F366" s="41">
        <f t="shared" si="5"/>
        <v>0.5</v>
      </c>
      <c r="G366" s="41"/>
      <c r="H366" s="41"/>
      <c r="I366" s="41">
        <v>0.5</v>
      </c>
    </row>
    <row r="367" spans="2:9" ht="15.75">
      <c r="B367" s="9"/>
      <c r="C367" s="45" t="s">
        <v>15</v>
      </c>
      <c r="D367" s="44"/>
      <c r="E367" s="45"/>
      <c r="F367" s="41">
        <f>SUM(F338:F366)</f>
        <v>15.505000000000001</v>
      </c>
      <c r="G367" s="41">
        <f>SUM(G338:G366)</f>
        <v>8.7850000000000001</v>
      </c>
      <c r="H367" s="41">
        <f t="shared" ref="H367:I367" si="7">SUM(H338:H366)</f>
        <v>1.0110000000000001</v>
      </c>
      <c r="I367" s="41">
        <f t="shared" si="7"/>
        <v>5.7090000000000005</v>
      </c>
    </row>
    <row r="368" spans="2:9" ht="15.75">
      <c r="B368" s="9"/>
      <c r="C368" s="128" t="s">
        <v>258</v>
      </c>
      <c r="D368" s="129"/>
      <c r="E368" s="129"/>
      <c r="F368" s="129"/>
      <c r="G368" s="129"/>
      <c r="H368" s="129"/>
      <c r="I368" s="130"/>
    </row>
    <row r="369" spans="2:9" s="75" customFormat="1" ht="15.75">
      <c r="B369" s="96">
        <v>172</v>
      </c>
      <c r="C369" s="187" t="s">
        <v>512</v>
      </c>
      <c r="D369" s="44" t="s">
        <v>653</v>
      </c>
      <c r="E369" s="45" t="s">
        <v>736</v>
      </c>
      <c r="F369" s="100">
        <f>SUM(G369:I370)</f>
        <v>0.58400000000000007</v>
      </c>
      <c r="G369" s="41"/>
      <c r="H369" s="41"/>
      <c r="I369" s="41">
        <v>0.32700000000000001</v>
      </c>
    </row>
    <row r="370" spans="2:9" s="75" customFormat="1" ht="15.75">
      <c r="B370" s="98"/>
      <c r="C370" s="188"/>
      <c r="D370" s="44" t="s">
        <v>654</v>
      </c>
      <c r="E370" s="45" t="s">
        <v>736</v>
      </c>
      <c r="F370" s="102"/>
      <c r="G370" s="41"/>
      <c r="H370" s="41"/>
      <c r="I370" s="41">
        <v>0.25700000000000001</v>
      </c>
    </row>
    <row r="371" spans="2:9" s="75" customFormat="1" ht="15.75">
      <c r="B371" s="96">
        <v>173</v>
      </c>
      <c r="C371" s="104" t="s">
        <v>513</v>
      </c>
      <c r="D371" s="44" t="s">
        <v>615</v>
      </c>
      <c r="E371" s="45" t="s">
        <v>736</v>
      </c>
      <c r="F371" s="100">
        <f>SUM(G371:I375)</f>
        <v>3.407</v>
      </c>
      <c r="G371" s="41">
        <v>7.0000000000000007E-2</v>
      </c>
      <c r="H371" s="41">
        <v>1.22</v>
      </c>
      <c r="I371" s="41">
        <v>1.147</v>
      </c>
    </row>
    <row r="372" spans="2:9" s="75" customFormat="1" ht="15.75">
      <c r="B372" s="97"/>
      <c r="C372" s="106"/>
      <c r="D372" s="44" t="s">
        <v>616</v>
      </c>
      <c r="E372" s="45" t="s">
        <v>736</v>
      </c>
      <c r="F372" s="101"/>
      <c r="G372" s="41"/>
      <c r="H372" s="41"/>
      <c r="I372" s="41">
        <v>0.13800000000000001</v>
      </c>
    </row>
    <row r="373" spans="2:9" s="75" customFormat="1" ht="15.75">
      <c r="B373" s="97"/>
      <c r="C373" s="106"/>
      <c r="D373" s="44" t="s">
        <v>750</v>
      </c>
      <c r="E373" s="45" t="s">
        <v>736</v>
      </c>
      <c r="F373" s="101"/>
      <c r="G373" s="41"/>
      <c r="H373" s="41"/>
      <c r="I373" s="41">
        <v>0.218</v>
      </c>
    </row>
    <row r="374" spans="2:9" s="75" customFormat="1" ht="15.75">
      <c r="B374" s="97"/>
      <c r="C374" s="106"/>
      <c r="D374" s="44" t="s">
        <v>764</v>
      </c>
      <c r="E374" s="45" t="s">
        <v>736</v>
      </c>
      <c r="F374" s="101"/>
      <c r="G374" s="41"/>
      <c r="H374" s="41"/>
      <c r="I374" s="41">
        <v>0.254</v>
      </c>
    </row>
    <row r="375" spans="2:9" s="75" customFormat="1" ht="15.75">
      <c r="B375" s="98"/>
      <c r="C375" s="105"/>
      <c r="D375" s="44" t="s">
        <v>871</v>
      </c>
      <c r="E375" s="45" t="s">
        <v>736</v>
      </c>
      <c r="F375" s="102"/>
      <c r="G375" s="41"/>
      <c r="H375" s="41"/>
      <c r="I375" s="41">
        <v>0.36</v>
      </c>
    </row>
    <row r="376" spans="2:9" ht="16.5" customHeight="1">
      <c r="B376" s="9">
        <v>174</v>
      </c>
      <c r="C376" s="29" t="s">
        <v>514</v>
      </c>
      <c r="D376" s="13" t="s">
        <v>52</v>
      </c>
      <c r="E376" s="9" t="s">
        <v>736</v>
      </c>
      <c r="F376" s="41">
        <f t="shared" ref="F376:F459" si="8">G376+H376+I376</f>
        <v>0.66</v>
      </c>
      <c r="G376" s="41">
        <v>0.66</v>
      </c>
      <c r="H376" s="41"/>
      <c r="I376" s="41"/>
    </row>
    <row r="377" spans="2:9" ht="15" customHeight="1">
      <c r="B377" s="9">
        <v>175</v>
      </c>
      <c r="C377" s="29" t="s">
        <v>515</v>
      </c>
      <c r="D377" s="13" t="s">
        <v>534</v>
      </c>
      <c r="E377" s="9" t="s">
        <v>736</v>
      </c>
      <c r="F377" s="41">
        <f t="shared" si="8"/>
        <v>0.17899999999999999</v>
      </c>
      <c r="G377" s="41">
        <v>0.17899999999999999</v>
      </c>
      <c r="H377" s="41"/>
      <c r="I377" s="41"/>
    </row>
    <row r="378" spans="2:9" ht="15.75">
      <c r="B378" s="9"/>
      <c r="C378" s="9" t="s">
        <v>15</v>
      </c>
      <c r="D378" s="13"/>
      <c r="E378" s="9"/>
      <c r="F378" s="10">
        <f>SUM(F369:F377)</f>
        <v>4.83</v>
      </c>
      <c r="G378" s="10">
        <f>SUM(G369:G377)</f>
        <v>0.90900000000000003</v>
      </c>
      <c r="H378" s="10">
        <f t="shared" ref="H378:I378" si="9">SUM(H369:H377)</f>
        <v>1.22</v>
      </c>
      <c r="I378" s="10">
        <f t="shared" si="9"/>
        <v>2.7010000000000001</v>
      </c>
    </row>
    <row r="379" spans="2:9" ht="15.75">
      <c r="B379" s="9"/>
      <c r="C379" s="111" t="s">
        <v>587</v>
      </c>
      <c r="D379" s="112"/>
      <c r="E379" s="112"/>
      <c r="F379" s="112"/>
      <c r="G379" s="112"/>
      <c r="H379" s="112"/>
      <c r="I379" s="113"/>
    </row>
    <row r="380" spans="2:9" ht="15.75">
      <c r="B380" s="94">
        <v>176</v>
      </c>
      <c r="C380" s="94" t="s">
        <v>524</v>
      </c>
      <c r="D380" s="44" t="s">
        <v>872</v>
      </c>
      <c r="E380" s="9" t="s">
        <v>736</v>
      </c>
      <c r="F380" s="91">
        <f>SUM(G380:I382)</f>
        <v>1.5150000000000001</v>
      </c>
      <c r="G380" s="72"/>
      <c r="H380" s="72"/>
      <c r="I380" s="72">
        <v>0.21199999999999999</v>
      </c>
    </row>
    <row r="381" spans="2:9" ht="15.75">
      <c r="B381" s="99"/>
      <c r="C381" s="99"/>
      <c r="D381" s="44" t="s">
        <v>873</v>
      </c>
      <c r="E381" s="72" t="s">
        <v>736</v>
      </c>
      <c r="F381" s="92"/>
      <c r="G381" s="72"/>
      <c r="H381" s="72"/>
      <c r="I381" s="72">
        <v>0.67100000000000004</v>
      </c>
    </row>
    <row r="382" spans="2:9" ht="15" customHeight="1">
      <c r="B382" s="95"/>
      <c r="C382" s="95"/>
      <c r="D382" s="44" t="s">
        <v>874</v>
      </c>
      <c r="E382" s="72" t="s">
        <v>736</v>
      </c>
      <c r="F382" s="93"/>
      <c r="G382" s="10"/>
      <c r="H382" s="10"/>
      <c r="I382" s="10">
        <v>0.63200000000000001</v>
      </c>
    </row>
    <row r="383" spans="2:9" ht="15.75">
      <c r="B383" s="9"/>
      <c r="C383" s="24" t="s">
        <v>91</v>
      </c>
      <c r="D383" s="25"/>
      <c r="E383" s="24"/>
      <c r="F383" s="26">
        <f>F367+F378+F380</f>
        <v>21.85</v>
      </c>
      <c r="G383" s="26">
        <f t="shared" ref="G383:H383" si="10">G367+G378+G382</f>
        <v>9.6940000000000008</v>
      </c>
      <c r="H383" s="26">
        <f t="shared" si="10"/>
        <v>2.2309999999999999</v>
      </c>
      <c r="I383" s="26">
        <f>I367+I378+I380+I381+I382</f>
        <v>9.9249999999999989</v>
      </c>
    </row>
    <row r="384" spans="2:9" ht="15.75">
      <c r="B384" s="9"/>
      <c r="C384" s="128" t="s">
        <v>259</v>
      </c>
      <c r="D384" s="129"/>
      <c r="E384" s="129"/>
      <c r="F384" s="129"/>
      <c r="G384" s="129"/>
      <c r="H384" s="129"/>
      <c r="I384" s="130"/>
    </row>
    <row r="385" spans="2:9" ht="15.75">
      <c r="B385" s="9"/>
      <c r="C385" s="111" t="s">
        <v>260</v>
      </c>
      <c r="D385" s="112"/>
      <c r="E385" s="112"/>
      <c r="F385" s="112"/>
      <c r="G385" s="112"/>
      <c r="H385" s="112"/>
      <c r="I385" s="113"/>
    </row>
    <row r="386" spans="2:9" ht="15.75">
      <c r="B386" s="94">
        <v>177</v>
      </c>
      <c r="C386" s="94" t="s">
        <v>261</v>
      </c>
      <c r="D386" s="13" t="s">
        <v>797</v>
      </c>
      <c r="E386" s="71" t="s">
        <v>740</v>
      </c>
      <c r="F386" s="91">
        <f>SUM(G386:I387)</f>
        <v>1.0529999999999999</v>
      </c>
      <c r="G386" s="71">
        <v>0.92800000000000005</v>
      </c>
      <c r="H386" s="71"/>
      <c r="I386" s="71"/>
    </row>
    <row r="387" spans="2:9" ht="15.75">
      <c r="B387" s="95"/>
      <c r="C387" s="95"/>
      <c r="D387" s="13" t="s">
        <v>796</v>
      </c>
      <c r="E387" s="71" t="s">
        <v>736</v>
      </c>
      <c r="F387" s="93"/>
      <c r="G387" s="10">
        <v>0.125</v>
      </c>
      <c r="H387" s="10"/>
      <c r="I387" s="10"/>
    </row>
    <row r="388" spans="2:9" ht="15.75">
      <c r="B388" s="9">
        <v>178</v>
      </c>
      <c r="C388" s="12" t="s">
        <v>262</v>
      </c>
      <c r="D388" s="13" t="s">
        <v>270</v>
      </c>
      <c r="E388" s="9" t="s">
        <v>736</v>
      </c>
      <c r="F388" s="10">
        <f t="shared" si="8"/>
        <v>0.23200000000000001</v>
      </c>
      <c r="G388" s="10">
        <v>0.23200000000000001</v>
      </c>
      <c r="H388" s="10"/>
      <c r="I388" s="10"/>
    </row>
    <row r="389" spans="2:9" ht="15.75">
      <c r="B389" s="9">
        <v>179</v>
      </c>
      <c r="C389" s="12" t="s">
        <v>263</v>
      </c>
      <c r="D389" s="13" t="s">
        <v>579</v>
      </c>
      <c r="E389" s="9" t="s">
        <v>736</v>
      </c>
      <c r="F389" s="10">
        <f t="shared" si="8"/>
        <v>0.82199999999999995</v>
      </c>
      <c r="G389" s="10">
        <v>0.82199999999999995</v>
      </c>
      <c r="H389" s="10"/>
      <c r="I389" s="10"/>
    </row>
    <row r="390" spans="2:9" ht="15.75">
      <c r="B390" s="9">
        <v>180</v>
      </c>
      <c r="C390" s="12" t="s">
        <v>264</v>
      </c>
      <c r="D390" s="13" t="s">
        <v>741</v>
      </c>
      <c r="E390" s="71" t="s">
        <v>740</v>
      </c>
      <c r="F390" s="10">
        <f t="shared" si="8"/>
        <v>0.315</v>
      </c>
      <c r="G390" s="10">
        <v>0.315</v>
      </c>
      <c r="H390" s="10"/>
      <c r="I390" s="10"/>
    </row>
    <row r="391" spans="2:9" ht="15.75">
      <c r="B391" s="9">
        <v>181</v>
      </c>
      <c r="C391" s="12" t="s">
        <v>265</v>
      </c>
      <c r="D391" s="13" t="s">
        <v>99</v>
      </c>
      <c r="E391" s="71" t="s">
        <v>740</v>
      </c>
      <c r="F391" s="10">
        <f t="shared" si="8"/>
        <v>1.07</v>
      </c>
      <c r="G391" s="10">
        <v>1.07</v>
      </c>
      <c r="H391" s="10"/>
      <c r="I391" s="10"/>
    </row>
    <row r="392" spans="2:9" ht="15.75">
      <c r="B392" s="9">
        <v>182</v>
      </c>
      <c r="C392" s="12" t="s">
        <v>266</v>
      </c>
      <c r="D392" s="13" t="s">
        <v>271</v>
      </c>
      <c r="E392" s="9" t="s">
        <v>736</v>
      </c>
      <c r="F392" s="10">
        <f>G392+H392+I392</f>
        <v>0.65</v>
      </c>
      <c r="G392" s="35">
        <v>0.5</v>
      </c>
      <c r="H392" s="10"/>
      <c r="I392" s="10">
        <v>0.15</v>
      </c>
    </row>
    <row r="393" spans="2:9" ht="15.75">
      <c r="B393" s="9">
        <v>183</v>
      </c>
      <c r="C393" s="12" t="s">
        <v>267</v>
      </c>
      <c r="D393" s="13" t="s">
        <v>110</v>
      </c>
      <c r="E393" s="9" t="s">
        <v>736</v>
      </c>
      <c r="F393" s="10">
        <f t="shared" si="8"/>
        <v>0.53</v>
      </c>
      <c r="G393" s="10">
        <v>0.53</v>
      </c>
      <c r="H393" s="10"/>
      <c r="I393" s="10"/>
    </row>
    <row r="394" spans="2:9" ht="15.75">
      <c r="B394" s="94">
        <v>184</v>
      </c>
      <c r="C394" s="94" t="s">
        <v>268</v>
      </c>
      <c r="D394" s="13" t="s">
        <v>657</v>
      </c>
      <c r="E394" s="71" t="s">
        <v>740</v>
      </c>
      <c r="F394" s="91">
        <f>SUM(G394:I395)</f>
        <v>0.627</v>
      </c>
      <c r="G394" s="10">
        <v>0.40699999999999997</v>
      </c>
      <c r="H394" s="10"/>
      <c r="I394" s="10"/>
    </row>
    <row r="395" spans="2:9" ht="15.75">
      <c r="B395" s="95"/>
      <c r="C395" s="95"/>
      <c r="D395" s="13" t="s">
        <v>658</v>
      </c>
      <c r="E395" s="9" t="s">
        <v>736</v>
      </c>
      <c r="F395" s="93"/>
      <c r="G395" s="10"/>
      <c r="H395" s="10"/>
      <c r="I395" s="10">
        <v>0.22</v>
      </c>
    </row>
    <row r="396" spans="2:9" ht="15.75">
      <c r="B396" s="94">
        <v>185</v>
      </c>
      <c r="C396" s="94" t="s">
        <v>269</v>
      </c>
      <c r="D396" s="13" t="s">
        <v>799</v>
      </c>
      <c r="E396" s="71" t="s">
        <v>736</v>
      </c>
      <c r="F396" s="91">
        <f>SUM(G396:I399)</f>
        <v>0.82700000000000007</v>
      </c>
      <c r="G396" s="10">
        <v>0.25</v>
      </c>
      <c r="H396" s="10"/>
      <c r="I396" s="10"/>
    </row>
    <row r="397" spans="2:9" ht="15.75">
      <c r="B397" s="99"/>
      <c r="C397" s="99"/>
      <c r="D397" s="13" t="s">
        <v>800</v>
      </c>
      <c r="E397" s="71" t="s">
        <v>736</v>
      </c>
      <c r="F397" s="92"/>
      <c r="G397" s="10">
        <v>0.23200000000000001</v>
      </c>
      <c r="H397" s="10"/>
      <c r="I397" s="10"/>
    </row>
    <row r="398" spans="2:9" ht="15.75">
      <c r="B398" s="99"/>
      <c r="C398" s="99"/>
      <c r="D398" s="13" t="s">
        <v>801</v>
      </c>
      <c r="E398" s="71" t="s">
        <v>736</v>
      </c>
      <c r="F398" s="92"/>
      <c r="G398" s="10"/>
      <c r="H398" s="10"/>
      <c r="I398" s="10">
        <v>0.183</v>
      </c>
    </row>
    <row r="399" spans="2:9" ht="15.75">
      <c r="B399" s="95"/>
      <c r="C399" s="95"/>
      <c r="D399" s="13" t="s">
        <v>798</v>
      </c>
      <c r="E399" s="9" t="s">
        <v>736</v>
      </c>
      <c r="F399" s="93"/>
      <c r="G399" s="10"/>
      <c r="H399" s="10"/>
      <c r="I399" s="10">
        <v>0.16200000000000001</v>
      </c>
    </row>
    <row r="400" spans="2:9" ht="15.75">
      <c r="B400" s="9"/>
      <c r="C400" s="9" t="s">
        <v>15</v>
      </c>
      <c r="D400" s="13"/>
      <c r="E400" s="9"/>
      <c r="F400" s="10">
        <f>SUM(F386:F399)</f>
        <v>6.1260000000000003</v>
      </c>
      <c r="G400" s="10">
        <f>SUM(G386:G399)</f>
        <v>5.4110000000000005</v>
      </c>
      <c r="H400" s="10">
        <f>SUM(H387:H399)</f>
        <v>0</v>
      </c>
      <c r="I400" s="10">
        <f>SUM(I386:I399)</f>
        <v>0.71499999999999997</v>
      </c>
    </row>
    <row r="401" spans="2:9" ht="15.75">
      <c r="B401" s="9"/>
      <c r="C401" s="111" t="s">
        <v>272</v>
      </c>
      <c r="D401" s="112"/>
      <c r="E401" s="112"/>
      <c r="F401" s="112"/>
      <c r="G401" s="112"/>
      <c r="H401" s="112"/>
      <c r="I401" s="113"/>
    </row>
    <row r="402" spans="2:9" ht="15.75">
      <c r="B402" s="9">
        <v>187</v>
      </c>
      <c r="C402" s="12" t="s">
        <v>273</v>
      </c>
      <c r="D402" s="13" t="s">
        <v>80</v>
      </c>
      <c r="E402" s="71" t="s">
        <v>740</v>
      </c>
      <c r="F402" s="10">
        <f t="shared" si="8"/>
        <v>0.25</v>
      </c>
      <c r="G402" s="10">
        <v>0.25</v>
      </c>
      <c r="H402" s="10"/>
      <c r="I402" s="10"/>
    </row>
    <row r="403" spans="2:9" ht="15.75">
      <c r="B403" s="9">
        <v>188</v>
      </c>
      <c r="C403" s="12" t="s">
        <v>274</v>
      </c>
      <c r="D403" s="13" t="s">
        <v>52</v>
      </c>
      <c r="E403" s="9" t="s">
        <v>736</v>
      </c>
      <c r="F403" s="10">
        <f t="shared" si="8"/>
        <v>0.315</v>
      </c>
      <c r="G403" s="10">
        <v>0.315</v>
      </c>
      <c r="H403" s="10"/>
      <c r="I403" s="10"/>
    </row>
    <row r="404" spans="2:9" ht="15.75">
      <c r="B404" s="9">
        <v>189</v>
      </c>
      <c r="C404" s="12" t="s">
        <v>275</v>
      </c>
      <c r="D404" s="13" t="s">
        <v>55</v>
      </c>
      <c r="E404" s="71" t="s">
        <v>740</v>
      </c>
      <c r="F404" s="10">
        <f t="shared" si="8"/>
        <v>0.59</v>
      </c>
      <c r="G404" s="10">
        <v>0.59</v>
      </c>
      <c r="H404" s="10"/>
      <c r="I404" s="10"/>
    </row>
    <row r="405" spans="2:9" ht="15.75">
      <c r="B405" s="94">
        <v>190</v>
      </c>
      <c r="C405" s="94" t="s">
        <v>276</v>
      </c>
      <c r="D405" s="13" t="s">
        <v>653</v>
      </c>
      <c r="E405" s="71" t="s">
        <v>740</v>
      </c>
      <c r="F405" s="91">
        <f>SUM(G405:I406)</f>
        <v>0.74199999999999999</v>
      </c>
      <c r="G405" s="10">
        <v>0.34399999999999997</v>
      </c>
      <c r="H405" s="10"/>
      <c r="I405" s="10"/>
    </row>
    <row r="406" spans="2:9" ht="15.75">
      <c r="B406" s="95"/>
      <c r="C406" s="95"/>
      <c r="D406" s="13" t="s">
        <v>654</v>
      </c>
      <c r="E406" s="71" t="s">
        <v>740</v>
      </c>
      <c r="F406" s="93"/>
      <c r="G406" s="10">
        <v>0.39800000000000002</v>
      </c>
      <c r="H406" s="10"/>
      <c r="I406" s="10"/>
    </row>
    <row r="407" spans="2:9" ht="15.75">
      <c r="B407" s="9">
        <v>191</v>
      </c>
      <c r="C407" s="12" t="s">
        <v>277</v>
      </c>
      <c r="D407" s="13" t="s">
        <v>169</v>
      </c>
      <c r="E407" s="71" t="s">
        <v>740</v>
      </c>
      <c r="F407" s="10">
        <f t="shared" si="8"/>
        <v>0.40200000000000002</v>
      </c>
      <c r="G407" s="10">
        <v>0.40200000000000002</v>
      </c>
      <c r="H407" s="10"/>
      <c r="I407" s="10"/>
    </row>
    <row r="408" spans="2:9" ht="15.75">
      <c r="B408" s="9">
        <v>192</v>
      </c>
      <c r="C408" s="12" t="s">
        <v>278</v>
      </c>
      <c r="D408" s="13" t="s">
        <v>279</v>
      </c>
      <c r="E408" s="9" t="s">
        <v>736</v>
      </c>
      <c r="F408" s="10">
        <f t="shared" si="8"/>
        <v>0.314</v>
      </c>
      <c r="G408" s="10">
        <v>0.314</v>
      </c>
      <c r="H408" s="10"/>
      <c r="I408" s="10"/>
    </row>
    <row r="409" spans="2:9" ht="15.75">
      <c r="B409" s="9"/>
      <c r="C409" s="9" t="s">
        <v>15</v>
      </c>
      <c r="D409" s="13"/>
      <c r="E409" s="9"/>
      <c r="F409" s="10">
        <f>SUM(F402:F408)</f>
        <v>2.613</v>
      </c>
      <c r="G409" s="10">
        <f>SUM(G402:G408)</f>
        <v>2.613</v>
      </c>
      <c r="H409" s="10">
        <f>SUM(H402:H408)</f>
        <v>0</v>
      </c>
      <c r="I409" s="10">
        <f>SUM(I402:I408)</f>
        <v>0</v>
      </c>
    </row>
    <row r="410" spans="2:9" ht="15.75">
      <c r="B410" s="13"/>
      <c r="C410" s="111" t="s">
        <v>565</v>
      </c>
      <c r="D410" s="112"/>
      <c r="E410" s="112"/>
      <c r="F410" s="112"/>
      <c r="G410" s="112"/>
      <c r="H410" s="112"/>
      <c r="I410" s="113"/>
    </row>
    <row r="411" spans="2:9" ht="15.75">
      <c r="B411" s="9">
        <v>193</v>
      </c>
      <c r="C411" s="12" t="s">
        <v>280</v>
      </c>
      <c r="D411" s="13" t="s">
        <v>89</v>
      </c>
      <c r="E411" s="9" t="s">
        <v>736</v>
      </c>
      <c r="F411" s="10">
        <f t="shared" si="8"/>
        <v>0.27900000000000003</v>
      </c>
      <c r="G411" s="10">
        <v>0.27900000000000003</v>
      </c>
      <c r="H411" s="10"/>
      <c r="I411" s="10"/>
    </row>
    <row r="412" spans="2:9" ht="15.75">
      <c r="B412" s="9">
        <v>194</v>
      </c>
      <c r="C412" s="12" t="s">
        <v>281</v>
      </c>
      <c r="D412" s="13" t="s">
        <v>37</v>
      </c>
      <c r="E412" s="71" t="s">
        <v>740</v>
      </c>
      <c r="F412" s="10">
        <f t="shared" si="8"/>
        <v>0.61299999999999999</v>
      </c>
      <c r="G412" s="10">
        <v>0.61299999999999999</v>
      </c>
      <c r="H412" s="10"/>
      <c r="I412" s="10"/>
    </row>
    <row r="413" spans="2:9" ht="15.75">
      <c r="B413" s="9">
        <v>195</v>
      </c>
      <c r="C413" s="12" t="s">
        <v>282</v>
      </c>
      <c r="D413" s="13" t="s">
        <v>73</v>
      </c>
      <c r="E413" s="9" t="s">
        <v>736</v>
      </c>
      <c r="F413" s="10">
        <f t="shared" si="8"/>
        <v>0.5</v>
      </c>
      <c r="G413" s="41">
        <v>0.5</v>
      </c>
      <c r="H413" s="10"/>
      <c r="I413" s="10"/>
    </row>
    <row r="414" spans="2:9" ht="15.75">
      <c r="B414" s="9">
        <v>196</v>
      </c>
      <c r="C414" s="12" t="s">
        <v>283</v>
      </c>
      <c r="D414" s="13" t="s">
        <v>64</v>
      </c>
      <c r="E414" s="9" t="s">
        <v>736</v>
      </c>
      <c r="F414" s="10">
        <f t="shared" si="8"/>
        <v>1.012</v>
      </c>
      <c r="G414" s="10">
        <v>1.012</v>
      </c>
      <c r="H414" s="10"/>
      <c r="I414" s="10"/>
    </row>
    <row r="415" spans="2:9" ht="15.75">
      <c r="B415" s="94">
        <v>197</v>
      </c>
      <c r="C415" s="94" t="s">
        <v>284</v>
      </c>
      <c r="D415" s="13" t="s">
        <v>653</v>
      </c>
      <c r="E415" s="71" t="s">
        <v>736</v>
      </c>
      <c r="F415" s="91">
        <f>SUM(G415:I416)</f>
        <v>0.41899999999999998</v>
      </c>
      <c r="G415" s="10"/>
      <c r="H415" s="10"/>
      <c r="I415" s="10">
        <v>0.24199999999999999</v>
      </c>
    </row>
    <row r="416" spans="2:9" ht="15.75">
      <c r="B416" s="95"/>
      <c r="C416" s="95"/>
      <c r="D416" s="13" t="s">
        <v>654</v>
      </c>
      <c r="E416" s="9" t="s">
        <v>736</v>
      </c>
      <c r="F416" s="93"/>
      <c r="G416" s="10"/>
      <c r="H416" s="10"/>
      <c r="I416" s="10">
        <v>0.17699999999999999</v>
      </c>
    </row>
    <row r="417" spans="2:9" ht="15.75">
      <c r="B417" s="9">
        <v>198</v>
      </c>
      <c r="C417" s="12" t="s">
        <v>285</v>
      </c>
      <c r="D417" s="13" t="s">
        <v>125</v>
      </c>
      <c r="E417" s="9" t="s">
        <v>736</v>
      </c>
      <c r="F417" s="10">
        <f t="shared" si="8"/>
        <v>0.59599999999999997</v>
      </c>
      <c r="G417" s="10">
        <v>0.371</v>
      </c>
      <c r="H417" s="10">
        <v>0.22500000000000001</v>
      </c>
      <c r="I417" s="10"/>
    </row>
    <row r="418" spans="2:9" ht="15.75">
      <c r="B418" s="9">
        <v>199</v>
      </c>
      <c r="C418" s="12" t="s">
        <v>286</v>
      </c>
      <c r="D418" s="13" t="s">
        <v>117</v>
      </c>
      <c r="E418" s="9" t="s">
        <v>736</v>
      </c>
      <c r="F418" s="10">
        <f t="shared" si="8"/>
        <v>0.53900000000000003</v>
      </c>
      <c r="G418" s="10">
        <v>0.53900000000000003</v>
      </c>
      <c r="H418" s="10"/>
      <c r="I418" s="10"/>
    </row>
    <row r="419" spans="2:9" ht="17.45" customHeight="1">
      <c r="B419" s="9">
        <v>200</v>
      </c>
      <c r="C419" s="12" t="s">
        <v>287</v>
      </c>
      <c r="D419" s="13" t="s">
        <v>52</v>
      </c>
      <c r="E419" s="9" t="s">
        <v>736</v>
      </c>
      <c r="F419" s="10">
        <f t="shared" si="8"/>
        <v>1.0640000000000001</v>
      </c>
      <c r="G419" s="10"/>
      <c r="H419" s="10"/>
      <c r="I419" s="10">
        <v>1.0640000000000001</v>
      </c>
    </row>
    <row r="420" spans="2:9" ht="15.75">
      <c r="B420" s="9"/>
      <c r="C420" s="9" t="s">
        <v>15</v>
      </c>
      <c r="D420" s="13"/>
      <c r="E420" s="9"/>
      <c r="F420" s="10">
        <f>SUM(F411:F419)</f>
        <v>5.0220000000000002</v>
      </c>
      <c r="G420" s="10">
        <f>SUM(G411:G419)</f>
        <v>3.3140000000000001</v>
      </c>
      <c r="H420" s="10">
        <f t="shared" ref="H420:I420" si="11">SUM(H411:H419)</f>
        <v>0.22500000000000001</v>
      </c>
      <c r="I420" s="10">
        <f t="shared" si="11"/>
        <v>1.4830000000000001</v>
      </c>
    </row>
    <row r="421" spans="2:9" ht="15.75">
      <c r="B421" s="9"/>
      <c r="C421" s="111" t="s">
        <v>288</v>
      </c>
      <c r="D421" s="112"/>
      <c r="E421" s="112"/>
      <c r="F421" s="112"/>
      <c r="G421" s="112"/>
      <c r="H421" s="112"/>
      <c r="I421" s="113"/>
    </row>
    <row r="422" spans="2:9" ht="15.75">
      <c r="B422" s="9">
        <v>201</v>
      </c>
      <c r="C422" s="12" t="s">
        <v>289</v>
      </c>
      <c r="D422" s="13" t="s">
        <v>294</v>
      </c>
      <c r="E422" s="9" t="s">
        <v>736</v>
      </c>
      <c r="F422" s="10">
        <f t="shared" si="8"/>
        <v>0.80800000000000005</v>
      </c>
      <c r="G422" s="10"/>
      <c r="H422" s="10"/>
      <c r="I422" s="10">
        <v>0.80800000000000005</v>
      </c>
    </row>
    <row r="423" spans="2:9" ht="15.75">
      <c r="B423" s="9">
        <v>202</v>
      </c>
      <c r="C423" s="12" t="s">
        <v>290</v>
      </c>
      <c r="D423" s="13" t="s">
        <v>580</v>
      </c>
      <c r="E423" s="9" t="s">
        <v>736</v>
      </c>
      <c r="F423" s="10">
        <f t="shared" si="8"/>
        <v>0.45700000000000002</v>
      </c>
      <c r="G423" s="10"/>
      <c r="H423" s="41">
        <v>0.45700000000000002</v>
      </c>
      <c r="I423" s="10"/>
    </row>
    <row r="424" spans="2:9" ht="15.75">
      <c r="B424" s="94">
        <v>203</v>
      </c>
      <c r="C424" s="94" t="s">
        <v>291</v>
      </c>
      <c r="D424" s="13" t="s">
        <v>803</v>
      </c>
      <c r="E424" s="71" t="s">
        <v>736</v>
      </c>
      <c r="F424" s="91">
        <f>SUM(G424:I425)</f>
        <v>1.4529999999999998</v>
      </c>
      <c r="G424" s="10"/>
      <c r="H424" s="41">
        <v>1.2</v>
      </c>
      <c r="I424" s="10"/>
    </row>
    <row r="425" spans="2:9" ht="15.75">
      <c r="B425" s="95"/>
      <c r="C425" s="95"/>
      <c r="D425" s="13" t="s">
        <v>802</v>
      </c>
      <c r="E425" s="9" t="s">
        <v>736</v>
      </c>
      <c r="F425" s="93"/>
      <c r="G425" s="10"/>
      <c r="H425" s="10"/>
      <c r="I425" s="10">
        <v>0.253</v>
      </c>
    </row>
    <row r="426" spans="2:9" ht="15.75">
      <c r="B426" s="9">
        <v>204</v>
      </c>
      <c r="C426" s="12" t="s">
        <v>292</v>
      </c>
      <c r="D426" s="13" t="s">
        <v>588</v>
      </c>
      <c r="E426" s="9" t="s">
        <v>736</v>
      </c>
      <c r="F426" s="10">
        <f t="shared" si="8"/>
        <v>0.77700000000000002</v>
      </c>
      <c r="G426" s="10"/>
      <c r="H426" s="10">
        <v>0.77700000000000002</v>
      </c>
      <c r="I426" s="10"/>
    </row>
    <row r="427" spans="2:9" ht="15.75">
      <c r="B427" s="94">
        <v>205</v>
      </c>
      <c r="C427" s="94" t="s">
        <v>293</v>
      </c>
      <c r="D427" s="13" t="s">
        <v>805</v>
      </c>
      <c r="E427" s="71" t="s">
        <v>736</v>
      </c>
      <c r="F427" s="91">
        <f>SUM(G427:I428)</f>
        <v>3.4350000000000001</v>
      </c>
      <c r="G427" s="10"/>
      <c r="H427" s="10"/>
      <c r="I427" s="10">
        <v>2.125</v>
      </c>
    </row>
    <row r="428" spans="2:9" ht="15.75">
      <c r="B428" s="95"/>
      <c r="C428" s="95"/>
      <c r="D428" s="13" t="s">
        <v>804</v>
      </c>
      <c r="E428" s="9" t="s">
        <v>736</v>
      </c>
      <c r="F428" s="93"/>
      <c r="G428" s="10"/>
      <c r="H428" s="10"/>
      <c r="I428" s="10">
        <v>1.31</v>
      </c>
    </row>
    <row r="429" spans="2:9" ht="15.75">
      <c r="B429" s="9"/>
      <c r="C429" s="9" t="s">
        <v>15</v>
      </c>
      <c r="D429" s="13"/>
      <c r="E429" s="9"/>
      <c r="F429" s="10">
        <f>SUM(F422:F427)</f>
        <v>6.93</v>
      </c>
      <c r="G429" s="10">
        <f t="shared" ref="G429:H429" si="12">SUM(G422:G428)</f>
        <v>0</v>
      </c>
      <c r="H429" s="10">
        <f t="shared" si="12"/>
        <v>2.4340000000000002</v>
      </c>
      <c r="I429" s="10">
        <f>SUM(I422:I428)</f>
        <v>4.4960000000000004</v>
      </c>
    </row>
    <row r="430" spans="2:9" ht="15.75">
      <c r="B430" s="9"/>
      <c r="C430" s="111" t="s">
        <v>589</v>
      </c>
      <c r="D430" s="112"/>
      <c r="E430" s="112"/>
      <c r="F430" s="112"/>
      <c r="G430" s="112"/>
      <c r="H430" s="112"/>
      <c r="I430" s="113"/>
    </row>
    <row r="431" spans="2:9" ht="15.75">
      <c r="B431" s="94">
        <v>206</v>
      </c>
      <c r="C431" s="94" t="s">
        <v>295</v>
      </c>
      <c r="D431" s="13" t="s">
        <v>807</v>
      </c>
      <c r="E431" s="9" t="s">
        <v>736</v>
      </c>
      <c r="F431" s="91">
        <f>SUM(G431:I433)</f>
        <v>2.391</v>
      </c>
      <c r="G431" s="71"/>
      <c r="H431" s="71"/>
      <c r="I431" s="71">
        <v>0.63700000000000001</v>
      </c>
    </row>
    <row r="432" spans="2:9" ht="15.75">
      <c r="B432" s="99"/>
      <c r="C432" s="99"/>
      <c r="D432" s="13" t="s">
        <v>808</v>
      </c>
      <c r="E432" s="71" t="s">
        <v>736</v>
      </c>
      <c r="F432" s="92"/>
      <c r="G432" s="71"/>
      <c r="H432" s="71"/>
      <c r="I432" s="71">
        <v>0.16400000000000001</v>
      </c>
    </row>
    <row r="433" spans="2:9" ht="18" customHeight="1">
      <c r="B433" s="95"/>
      <c r="C433" s="95"/>
      <c r="D433" s="13" t="s">
        <v>806</v>
      </c>
      <c r="E433" s="71" t="s">
        <v>736</v>
      </c>
      <c r="F433" s="93"/>
      <c r="G433" s="10"/>
      <c r="H433" s="10"/>
      <c r="I433" s="10">
        <v>1.59</v>
      </c>
    </row>
    <row r="434" spans="2:9" ht="15.75">
      <c r="B434" s="9"/>
      <c r="C434" s="21" t="s">
        <v>91</v>
      </c>
      <c r="D434" s="36"/>
      <c r="E434" s="36"/>
      <c r="F434" s="23">
        <f>ROUND(SUM(F400+F409+F420+F429+F431),3)</f>
        <v>23.082000000000001</v>
      </c>
      <c r="G434" s="23">
        <f>ROUND(G400+G409+G420+G429+G433,3)</f>
        <v>11.337999999999999</v>
      </c>
      <c r="H434" s="23">
        <f>ROUND(H400+H409+H420+H429+H433,3)</f>
        <v>2.6589999999999998</v>
      </c>
      <c r="I434" s="23">
        <f>ROUND(I400+I409+I420+I429+I433,3)</f>
        <v>8.2840000000000007</v>
      </c>
    </row>
    <row r="435" spans="2:9" ht="15.75">
      <c r="B435" s="9"/>
      <c r="C435" s="111" t="s">
        <v>296</v>
      </c>
      <c r="D435" s="112"/>
      <c r="E435" s="112"/>
      <c r="F435" s="112"/>
      <c r="G435" s="112"/>
      <c r="H435" s="112"/>
      <c r="I435" s="113"/>
    </row>
    <row r="436" spans="2:9" ht="15.75">
      <c r="B436" s="9"/>
      <c r="C436" s="111" t="s">
        <v>297</v>
      </c>
      <c r="D436" s="112"/>
      <c r="E436" s="112"/>
      <c r="F436" s="112"/>
      <c r="G436" s="112"/>
      <c r="H436" s="112"/>
      <c r="I436" s="113"/>
    </row>
    <row r="437" spans="2:9" s="75" customFormat="1" ht="15.75">
      <c r="B437" s="103">
        <v>207</v>
      </c>
      <c r="C437" s="96" t="s">
        <v>298</v>
      </c>
      <c r="D437" s="44" t="s">
        <v>634</v>
      </c>
      <c r="E437" s="45" t="s">
        <v>740</v>
      </c>
      <c r="F437" s="100">
        <f>SUM(G437:I438)</f>
        <v>3.6690000000000005</v>
      </c>
      <c r="G437" s="41">
        <v>2.2200000000000002</v>
      </c>
      <c r="H437" s="45"/>
      <c r="I437" s="45">
        <v>0.78500000000000003</v>
      </c>
    </row>
    <row r="438" spans="2:9" s="75" customFormat="1" ht="15.75">
      <c r="B438" s="103"/>
      <c r="C438" s="98"/>
      <c r="D438" s="44" t="s">
        <v>635</v>
      </c>
      <c r="E438" s="45" t="s">
        <v>736</v>
      </c>
      <c r="F438" s="102"/>
      <c r="G438" s="41">
        <v>0.66400000000000003</v>
      </c>
      <c r="H438" s="41"/>
      <c r="I438" s="41"/>
    </row>
    <row r="439" spans="2:9" ht="15.75">
      <c r="B439" s="9">
        <v>208</v>
      </c>
      <c r="C439" s="12" t="s">
        <v>299</v>
      </c>
      <c r="D439" s="13" t="s">
        <v>57</v>
      </c>
      <c r="E439" s="9" t="s">
        <v>736</v>
      </c>
      <c r="F439" s="10">
        <f t="shared" si="8"/>
        <v>1.159</v>
      </c>
      <c r="G439" s="10"/>
      <c r="H439" s="10">
        <v>0.26400000000000001</v>
      </c>
      <c r="I439" s="10">
        <v>0.89500000000000002</v>
      </c>
    </row>
    <row r="440" spans="2:9" s="75" customFormat="1" ht="15.75">
      <c r="B440" s="96">
        <v>209</v>
      </c>
      <c r="C440" s="96" t="s">
        <v>300</v>
      </c>
      <c r="D440" s="44" t="s">
        <v>848</v>
      </c>
      <c r="E440" s="45" t="s">
        <v>736</v>
      </c>
      <c r="F440" s="100">
        <f>SUM(G440:I444)</f>
        <v>2.6869999999999994</v>
      </c>
      <c r="G440" s="41"/>
      <c r="H440" s="41">
        <v>1.39</v>
      </c>
      <c r="I440" s="41"/>
    </row>
    <row r="441" spans="2:9" s="75" customFormat="1" ht="15.75">
      <c r="B441" s="97"/>
      <c r="C441" s="97"/>
      <c r="D441" s="44" t="s">
        <v>849</v>
      </c>
      <c r="E441" s="45" t="s">
        <v>736</v>
      </c>
      <c r="F441" s="101"/>
      <c r="G441" s="41"/>
      <c r="H441" s="41">
        <v>0.245</v>
      </c>
      <c r="I441" s="41"/>
    </row>
    <row r="442" spans="2:9" s="75" customFormat="1" ht="15.75">
      <c r="B442" s="97"/>
      <c r="C442" s="97"/>
      <c r="D442" s="44" t="s">
        <v>850</v>
      </c>
      <c r="E442" s="45" t="s">
        <v>736</v>
      </c>
      <c r="F442" s="101"/>
      <c r="G442" s="41"/>
      <c r="H442" s="41">
        <v>0.63500000000000001</v>
      </c>
      <c r="I442" s="41"/>
    </row>
    <row r="443" spans="2:9" s="75" customFormat="1" ht="15.75">
      <c r="B443" s="97"/>
      <c r="C443" s="97"/>
      <c r="D443" s="44" t="s">
        <v>851</v>
      </c>
      <c r="E443" s="45" t="s">
        <v>736</v>
      </c>
      <c r="F443" s="101"/>
      <c r="G443" s="41"/>
      <c r="H443" s="41">
        <v>0.14499999999999999</v>
      </c>
      <c r="I443" s="41"/>
    </row>
    <row r="444" spans="2:9" s="75" customFormat="1" ht="15.75">
      <c r="B444" s="98"/>
      <c r="C444" s="98"/>
      <c r="D444" s="44" t="s">
        <v>847</v>
      </c>
      <c r="E444" s="45" t="s">
        <v>736</v>
      </c>
      <c r="F444" s="102"/>
      <c r="G444" s="41"/>
      <c r="H444" s="41"/>
      <c r="I444" s="41">
        <v>0.27200000000000002</v>
      </c>
    </row>
    <row r="445" spans="2:9" ht="15.75">
      <c r="B445" s="9">
        <v>210</v>
      </c>
      <c r="C445" s="12" t="s">
        <v>301</v>
      </c>
      <c r="D445" s="13" t="s">
        <v>306</v>
      </c>
      <c r="E445" s="9" t="s">
        <v>736</v>
      </c>
      <c r="F445" s="41">
        <f t="shared" si="8"/>
        <v>0.82000000000000006</v>
      </c>
      <c r="G445" s="41"/>
      <c r="H445" s="41">
        <v>0.56200000000000006</v>
      </c>
      <c r="I445" s="41">
        <v>0.25800000000000001</v>
      </c>
    </row>
    <row r="446" spans="2:9" ht="15.75">
      <c r="B446" s="9">
        <v>211</v>
      </c>
      <c r="C446" s="12" t="s">
        <v>302</v>
      </c>
      <c r="D446" s="13" t="s">
        <v>174</v>
      </c>
      <c r="E446" s="9" t="s">
        <v>736</v>
      </c>
      <c r="F446" s="41">
        <f>G446+H446+I446</f>
        <v>0.79500000000000004</v>
      </c>
      <c r="G446" s="41"/>
      <c r="H446" s="41">
        <v>0.79500000000000004</v>
      </c>
      <c r="I446" s="41"/>
    </row>
    <row r="447" spans="2:9" ht="15.75">
      <c r="B447" s="9">
        <v>212</v>
      </c>
      <c r="C447" s="12" t="s">
        <v>303</v>
      </c>
      <c r="D447" s="13" t="s">
        <v>307</v>
      </c>
      <c r="E447" s="9" t="s">
        <v>736</v>
      </c>
      <c r="F447" s="41">
        <f>G447+H447+I447</f>
        <v>0.68200000000000005</v>
      </c>
      <c r="G447" s="41"/>
      <c r="H447" s="41"/>
      <c r="I447" s="41">
        <v>0.68200000000000005</v>
      </c>
    </row>
    <row r="448" spans="2:9" ht="15.75">
      <c r="B448" s="9">
        <v>213</v>
      </c>
      <c r="C448" s="12" t="s">
        <v>304</v>
      </c>
      <c r="D448" s="13" t="s">
        <v>308</v>
      </c>
      <c r="E448" s="9" t="s">
        <v>736</v>
      </c>
      <c r="F448" s="10">
        <f t="shared" si="8"/>
        <v>0.31</v>
      </c>
      <c r="G448" s="10">
        <v>3.9E-2</v>
      </c>
      <c r="H448" s="10">
        <v>0.27100000000000002</v>
      </c>
      <c r="I448" s="10"/>
    </row>
    <row r="449" spans="2:9" ht="15.75">
      <c r="B449" s="9">
        <v>214</v>
      </c>
      <c r="C449" s="12" t="s">
        <v>305</v>
      </c>
      <c r="D449" s="13" t="s">
        <v>559</v>
      </c>
      <c r="E449" s="9" t="s">
        <v>736</v>
      </c>
      <c r="F449" s="10">
        <f t="shared" si="8"/>
        <v>0.52600000000000002</v>
      </c>
      <c r="G449" s="10"/>
      <c r="H449" s="10"/>
      <c r="I449" s="10">
        <v>0.52600000000000002</v>
      </c>
    </row>
    <row r="450" spans="2:9" s="75" customFormat="1" ht="15.75">
      <c r="B450" s="96">
        <v>215</v>
      </c>
      <c r="C450" s="96" t="s">
        <v>309</v>
      </c>
      <c r="D450" s="44" t="s">
        <v>853</v>
      </c>
      <c r="E450" s="45" t="s">
        <v>736</v>
      </c>
      <c r="F450" s="100">
        <f>SUM(G450:I452)</f>
        <v>2.59</v>
      </c>
      <c r="G450" s="41"/>
      <c r="H450" s="41">
        <v>1.0960000000000001</v>
      </c>
      <c r="I450" s="41">
        <v>0.255</v>
      </c>
    </row>
    <row r="451" spans="2:9" s="75" customFormat="1" ht="15.75">
      <c r="B451" s="97"/>
      <c r="C451" s="97"/>
      <c r="D451" s="44" t="s">
        <v>854</v>
      </c>
      <c r="E451" s="45" t="s">
        <v>736</v>
      </c>
      <c r="F451" s="101"/>
      <c r="G451" s="41"/>
      <c r="H451" s="41">
        <v>0.53900000000000003</v>
      </c>
      <c r="I451" s="41"/>
    </row>
    <row r="452" spans="2:9" s="75" customFormat="1" ht="15.75">
      <c r="B452" s="98"/>
      <c r="C452" s="98"/>
      <c r="D452" s="44" t="s">
        <v>852</v>
      </c>
      <c r="E452" s="45" t="s">
        <v>736</v>
      </c>
      <c r="F452" s="102"/>
      <c r="G452" s="41"/>
      <c r="H452" s="41"/>
      <c r="I452" s="41">
        <v>0.7</v>
      </c>
    </row>
    <row r="453" spans="2:9" s="75" customFormat="1" ht="15.75">
      <c r="B453" s="96">
        <v>216</v>
      </c>
      <c r="C453" s="96" t="s">
        <v>310</v>
      </c>
      <c r="D453" s="44" t="s">
        <v>789</v>
      </c>
      <c r="E453" s="45" t="s">
        <v>736</v>
      </c>
      <c r="F453" s="100">
        <f>SUM(G453:I454)</f>
        <v>0.87800000000000011</v>
      </c>
      <c r="G453" s="41"/>
      <c r="H453" s="41">
        <v>0.40300000000000002</v>
      </c>
      <c r="I453" s="41"/>
    </row>
    <row r="454" spans="2:9" s="75" customFormat="1" ht="15.75">
      <c r="B454" s="98"/>
      <c r="C454" s="98"/>
      <c r="D454" s="44" t="s">
        <v>788</v>
      </c>
      <c r="E454" s="45" t="s">
        <v>736</v>
      </c>
      <c r="F454" s="102"/>
      <c r="G454" s="41"/>
      <c r="H454" s="41">
        <v>0.19700000000000001</v>
      </c>
      <c r="I454" s="41">
        <v>0.27800000000000002</v>
      </c>
    </row>
    <row r="455" spans="2:9" ht="15.75">
      <c r="B455" s="9">
        <v>217</v>
      </c>
      <c r="C455" s="12" t="s">
        <v>311</v>
      </c>
      <c r="D455" s="13" t="s">
        <v>52</v>
      </c>
      <c r="E455" s="9" t="s">
        <v>736</v>
      </c>
      <c r="F455" s="10">
        <f t="shared" si="8"/>
        <v>0.78999999999999992</v>
      </c>
      <c r="G455" s="10"/>
      <c r="H455" s="10">
        <v>0.7</v>
      </c>
      <c r="I455" s="10">
        <v>0.09</v>
      </c>
    </row>
    <row r="456" spans="2:9" ht="15.75">
      <c r="B456" s="9">
        <v>218</v>
      </c>
      <c r="C456" s="12" t="s">
        <v>312</v>
      </c>
      <c r="D456" s="13" t="s">
        <v>325</v>
      </c>
      <c r="E456" s="9" t="s">
        <v>736</v>
      </c>
      <c r="F456" s="10">
        <f t="shared" si="8"/>
        <v>1.177</v>
      </c>
      <c r="G456" s="10"/>
      <c r="H456" s="10">
        <v>1.177</v>
      </c>
      <c r="I456" s="10"/>
    </row>
    <row r="457" spans="2:9" ht="15.75">
      <c r="B457" s="9">
        <v>219</v>
      </c>
      <c r="C457" s="12" t="s">
        <v>313</v>
      </c>
      <c r="D457" s="13" t="s">
        <v>37</v>
      </c>
      <c r="E457" s="9" t="s">
        <v>736</v>
      </c>
      <c r="F457" s="10">
        <f t="shared" si="8"/>
        <v>0.22</v>
      </c>
      <c r="G457" s="10"/>
      <c r="H457" s="10"/>
      <c r="I457" s="10">
        <v>0.22</v>
      </c>
    </row>
    <row r="458" spans="2:9" ht="15.75">
      <c r="B458" s="9">
        <v>220</v>
      </c>
      <c r="C458" s="12" t="s">
        <v>314</v>
      </c>
      <c r="D458" s="13" t="s">
        <v>139</v>
      </c>
      <c r="E458" s="9" t="s">
        <v>736</v>
      </c>
      <c r="F458" s="10">
        <f t="shared" si="8"/>
        <v>0.17499999999999999</v>
      </c>
      <c r="G458" s="10"/>
      <c r="H458" s="10"/>
      <c r="I458" s="10">
        <v>0.17499999999999999</v>
      </c>
    </row>
    <row r="459" spans="2:9" ht="15.75">
      <c r="B459" s="9">
        <v>221</v>
      </c>
      <c r="C459" s="12" t="s">
        <v>315</v>
      </c>
      <c r="D459" s="13" t="s">
        <v>326</v>
      </c>
      <c r="E459" s="9" t="s">
        <v>736</v>
      </c>
      <c r="F459" s="10">
        <f t="shared" si="8"/>
        <v>0.71</v>
      </c>
      <c r="G459" s="10"/>
      <c r="H459" s="10">
        <v>0.71</v>
      </c>
      <c r="I459" s="10"/>
    </row>
    <row r="460" spans="2:9" s="75" customFormat="1" ht="15.75">
      <c r="B460" s="96">
        <v>222</v>
      </c>
      <c r="C460" s="96" t="s">
        <v>316</v>
      </c>
      <c r="D460" s="44" t="s">
        <v>856</v>
      </c>
      <c r="E460" s="45" t="s">
        <v>736</v>
      </c>
      <c r="F460" s="100">
        <f>SUM(G460:I461)</f>
        <v>0.87799999999999989</v>
      </c>
      <c r="G460" s="41"/>
      <c r="H460" s="41"/>
      <c r="I460" s="41">
        <v>0.57799999999999996</v>
      </c>
    </row>
    <row r="461" spans="2:9" s="75" customFormat="1" ht="15.75">
      <c r="B461" s="98"/>
      <c r="C461" s="98"/>
      <c r="D461" s="44" t="s">
        <v>855</v>
      </c>
      <c r="E461" s="45" t="s">
        <v>736</v>
      </c>
      <c r="F461" s="102"/>
      <c r="G461" s="41"/>
      <c r="H461" s="41"/>
      <c r="I461" s="41">
        <v>0.3</v>
      </c>
    </row>
    <row r="462" spans="2:9" s="75" customFormat="1" ht="15.75">
      <c r="B462" s="96">
        <v>223</v>
      </c>
      <c r="C462" s="96" t="s">
        <v>317</v>
      </c>
      <c r="D462" s="44" t="s">
        <v>666</v>
      </c>
      <c r="E462" s="45" t="s">
        <v>736</v>
      </c>
      <c r="F462" s="100">
        <f>SUM(G462:I463)</f>
        <v>1.655</v>
      </c>
      <c r="G462" s="41"/>
      <c r="H462" s="41"/>
      <c r="I462" s="41">
        <v>0.74299999999999999</v>
      </c>
    </row>
    <row r="463" spans="2:9" s="75" customFormat="1" ht="15.75">
      <c r="B463" s="98"/>
      <c r="C463" s="98"/>
      <c r="D463" s="44" t="s">
        <v>667</v>
      </c>
      <c r="E463" s="45" t="s">
        <v>736</v>
      </c>
      <c r="F463" s="102"/>
      <c r="G463" s="41"/>
      <c r="H463" s="41">
        <v>0.6</v>
      </c>
      <c r="I463" s="41">
        <v>0.312</v>
      </c>
    </row>
    <row r="464" spans="2:9" s="75" customFormat="1" ht="15.75">
      <c r="B464" s="96">
        <v>224</v>
      </c>
      <c r="C464" s="96" t="s">
        <v>318</v>
      </c>
      <c r="D464" s="44" t="s">
        <v>657</v>
      </c>
      <c r="E464" s="45" t="s">
        <v>740</v>
      </c>
      <c r="F464" s="100">
        <f>SUM(G464:I465)</f>
        <v>1.02</v>
      </c>
      <c r="G464" s="41"/>
      <c r="H464" s="41"/>
      <c r="I464" s="41">
        <v>0.54800000000000004</v>
      </c>
    </row>
    <row r="465" spans="2:9" s="75" customFormat="1" ht="13.9" customHeight="1">
      <c r="B465" s="98"/>
      <c r="C465" s="98"/>
      <c r="D465" s="44" t="s">
        <v>658</v>
      </c>
      <c r="E465" s="45" t="s">
        <v>740</v>
      </c>
      <c r="F465" s="102"/>
      <c r="G465" s="41"/>
      <c r="H465" s="41"/>
      <c r="I465" s="41">
        <v>0.47199999999999998</v>
      </c>
    </row>
    <row r="466" spans="2:9" s="75" customFormat="1" ht="13.9" customHeight="1">
      <c r="B466" s="96">
        <v>225</v>
      </c>
      <c r="C466" s="96" t="s">
        <v>319</v>
      </c>
      <c r="D466" s="44" t="s">
        <v>858</v>
      </c>
      <c r="E466" s="45" t="s">
        <v>736</v>
      </c>
      <c r="F466" s="100">
        <f>SUM(G466:I467)</f>
        <v>1.7989999999999999</v>
      </c>
      <c r="G466" s="41">
        <v>1.42</v>
      </c>
      <c r="H466" s="41"/>
      <c r="I466" s="41"/>
    </row>
    <row r="467" spans="2:9" s="75" customFormat="1" ht="15" customHeight="1">
      <c r="B467" s="98"/>
      <c r="C467" s="98"/>
      <c r="D467" s="44" t="s">
        <v>857</v>
      </c>
      <c r="E467" s="45" t="s">
        <v>736</v>
      </c>
      <c r="F467" s="102"/>
      <c r="G467" s="41"/>
      <c r="H467" s="41"/>
      <c r="I467" s="41">
        <v>0.379</v>
      </c>
    </row>
    <row r="468" spans="2:9" ht="15.75" customHeight="1">
      <c r="B468" s="9">
        <v>226</v>
      </c>
      <c r="C468" s="12" t="s">
        <v>320</v>
      </c>
      <c r="D468" s="13" t="s">
        <v>577</v>
      </c>
      <c r="E468" s="9" t="s">
        <v>736</v>
      </c>
      <c r="F468" s="10">
        <f t="shared" ref="F468:F563" si="13">G468+H468+I468</f>
        <v>0.4</v>
      </c>
      <c r="G468" s="10"/>
      <c r="H468" s="10">
        <v>0.4</v>
      </c>
      <c r="I468" s="10"/>
    </row>
    <row r="469" spans="2:9" s="75" customFormat="1" ht="15.75" customHeight="1">
      <c r="B469" s="96">
        <v>227</v>
      </c>
      <c r="C469" s="96" t="s">
        <v>321</v>
      </c>
      <c r="D469" s="44" t="s">
        <v>860</v>
      </c>
      <c r="E469" s="45" t="s">
        <v>736</v>
      </c>
      <c r="F469" s="100">
        <f>SUM(G469:I470)</f>
        <v>0.89300000000000002</v>
      </c>
      <c r="G469" s="41"/>
      <c r="H469" s="41"/>
      <c r="I469" s="41">
        <v>0.46600000000000003</v>
      </c>
    </row>
    <row r="470" spans="2:9" s="75" customFormat="1" ht="14.25" customHeight="1">
      <c r="B470" s="98"/>
      <c r="C470" s="98"/>
      <c r="D470" s="44" t="s">
        <v>859</v>
      </c>
      <c r="E470" s="45" t="s">
        <v>736</v>
      </c>
      <c r="F470" s="102"/>
      <c r="G470" s="41"/>
      <c r="H470" s="41">
        <v>0.42699999999999999</v>
      </c>
      <c r="I470" s="41"/>
    </row>
    <row r="471" spans="2:9" ht="13.9" customHeight="1">
      <c r="B471" s="9"/>
      <c r="C471" s="9" t="s">
        <v>15</v>
      </c>
      <c r="D471" s="13"/>
      <c r="E471" s="9" t="s">
        <v>736</v>
      </c>
      <c r="F471" s="10">
        <f>SUM(F437:F469)</f>
        <v>23.832999999999998</v>
      </c>
      <c r="G471" s="10">
        <f>SUM(G437:G470)</f>
        <v>4.343</v>
      </c>
      <c r="H471" s="10">
        <f>SUM(H437:H470)</f>
        <v>10.555999999999997</v>
      </c>
      <c r="I471" s="10">
        <f>SUM(I437:I470)</f>
        <v>8.9339999999999993</v>
      </c>
    </row>
    <row r="472" spans="2:9" ht="13.15" customHeight="1">
      <c r="B472" s="9"/>
      <c r="C472" s="111" t="s">
        <v>327</v>
      </c>
      <c r="D472" s="112"/>
      <c r="E472" s="112"/>
      <c r="F472" s="112"/>
      <c r="G472" s="112"/>
      <c r="H472" s="112"/>
      <c r="I472" s="113"/>
    </row>
    <row r="473" spans="2:9" ht="14.25" customHeight="1">
      <c r="B473" s="9">
        <v>228</v>
      </c>
      <c r="C473" s="12" t="s">
        <v>322</v>
      </c>
      <c r="D473" s="13" t="s">
        <v>72</v>
      </c>
      <c r="E473" s="9" t="s">
        <v>736</v>
      </c>
      <c r="F473" s="10">
        <f t="shared" si="13"/>
        <v>1.3169999999999999</v>
      </c>
      <c r="G473" s="10"/>
      <c r="H473" s="10"/>
      <c r="I473" s="10">
        <v>1.3169999999999999</v>
      </c>
    </row>
    <row r="474" spans="2:9" ht="14.25" customHeight="1">
      <c r="B474" s="94">
        <v>229</v>
      </c>
      <c r="C474" s="94" t="s">
        <v>323</v>
      </c>
      <c r="D474" s="44" t="s">
        <v>876</v>
      </c>
      <c r="E474" s="72"/>
      <c r="F474" s="91">
        <f>SUM(G474:I475)</f>
        <v>1.0349999999999999</v>
      </c>
      <c r="G474" s="10">
        <v>0.05</v>
      </c>
      <c r="H474" s="10"/>
      <c r="I474" s="10">
        <v>0.57499999999999996</v>
      </c>
    </row>
    <row r="475" spans="2:9" ht="14.25" customHeight="1">
      <c r="B475" s="95"/>
      <c r="C475" s="95"/>
      <c r="D475" s="44" t="s">
        <v>875</v>
      </c>
      <c r="E475" s="9" t="s">
        <v>736</v>
      </c>
      <c r="F475" s="93"/>
      <c r="G475" s="10"/>
      <c r="H475" s="10"/>
      <c r="I475" s="10">
        <v>0.41</v>
      </c>
    </row>
    <row r="476" spans="2:9" ht="14.25" customHeight="1">
      <c r="B476" s="9">
        <v>230</v>
      </c>
      <c r="C476" s="12" t="s">
        <v>324</v>
      </c>
      <c r="D476" s="13" t="s">
        <v>328</v>
      </c>
      <c r="E476" s="9" t="s">
        <v>736</v>
      </c>
      <c r="F476" s="10">
        <f t="shared" si="13"/>
        <v>0.6150000000000001</v>
      </c>
      <c r="G476" s="10">
        <v>5.5E-2</v>
      </c>
      <c r="H476" s="10"/>
      <c r="I476" s="10">
        <v>0.56000000000000005</v>
      </c>
    </row>
    <row r="477" spans="2:9" ht="13.5" customHeight="1">
      <c r="B477" s="9"/>
      <c r="C477" s="9" t="s">
        <v>15</v>
      </c>
      <c r="D477" s="13"/>
      <c r="E477" s="9"/>
      <c r="F477" s="10">
        <f>SUM(F473:F476)</f>
        <v>2.9670000000000001</v>
      </c>
      <c r="G477" s="10">
        <f t="shared" ref="G477" si="14">SUM(G473:G476)</f>
        <v>0.10500000000000001</v>
      </c>
      <c r="H477" s="10"/>
      <c r="I477" s="10">
        <f>SUM(I473:I476)</f>
        <v>2.8620000000000001</v>
      </c>
    </row>
    <row r="478" spans="2:9" ht="14.25" customHeight="1">
      <c r="B478" s="9"/>
      <c r="C478" s="24" t="s">
        <v>91</v>
      </c>
      <c r="D478" s="25"/>
      <c r="E478" s="24"/>
      <c r="F478" s="26">
        <f>ROUND(F471+F477,3)</f>
        <v>26.8</v>
      </c>
      <c r="G478" s="26">
        <f>ROUND(G471+G477,3)</f>
        <v>4.4480000000000004</v>
      </c>
      <c r="H478" s="26">
        <f>ROUND(H471+H477,3)</f>
        <v>10.555999999999999</v>
      </c>
      <c r="I478" s="26">
        <f>ROUND(I471+I477,3)</f>
        <v>11.795999999999999</v>
      </c>
    </row>
    <row r="479" spans="2:9" ht="15.75">
      <c r="B479" s="9"/>
      <c r="C479" s="128" t="s">
        <v>329</v>
      </c>
      <c r="D479" s="129"/>
      <c r="E479" s="129"/>
      <c r="F479" s="129"/>
      <c r="G479" s="129"/>
      <c r="H479" s="129"/>
      <c r="I479" s="130"/>
    </row>
    <row r="480" spans="2:9" ht="15.75">
      <c r="B480" s="9"/>
      <c r="C480" s="111" t="s">
        <v>331</v>
      </c>
      <c r="D480" s="112"/>
      <c r="E480" s="112"/>
      <c r="F480" s="112"/>
      <c r="G480" s="112"/>
      <c r="H480" s="112"/>
      <c r="I480" s="113"/>
    </row>
    <row r="481" spans="2:9" ht="15.75">
      <c r="B481" s="94">
        <v>231</v>
      </c>
      <c r="C481" s="124" t="s">
        <v>330</v>
      </c>
      <c r="D481" s="13" t="s">
        <v>625</v>
      </c>
      <c r="E481" s="9" t="s">
        <v>736</v>
      </c>
      <c r="F481" s="91">
        <f>SUM(G481:I482)</f>
        <v>1.589</v>
      </c>
      <c r="G481" s="10">
        <v>1.2529999999999999</v>
      </c>
      <c r="H481" s="10"/>
      <c r="I481" s="10"/>
    </row>
    <row r="482" spans="2:9" ht="15.75">
      <c r="B482" s="95"/>
      <c r="C482" s="136"/>
      <c r="D482" s="13" t="s">
        <v>626</v>
      </c>
      <c r="E482" s="9" t="s">
        <v>740</v>
      </c>
      <c r="F482" s="93"/>
      <c r="G482" s="10"/>
      <c r="H482" s="10">
        <v>0.33600000000000002</v>
      </c>
      <c r="I482" s="10"/>
    </row>
    <row r="483" spans="2:9" ht="15.75">
      <c r="B483" s="94">
        <v>232</v>
      </c>
      <c r="C483" s="124" t="s">
        <v>332</v>
      </c>
      <c r="D483" s="13" t="s">
        <v>659</v>
      </c>
      <c r="E483" s="9" t="s">
        <v>740</v>
      </c>
      <c r="F483" s="91">
        <f>SUM(G483:I484)</f>
        <v>1.25</v>
      </c>
      <c r="G483" s="10">
        <v>0.92800000000000005</v>
      </c>
      <c r="H483" s="10">
        <v>0.11600000000000001</v>
      </c>
      <c r="I483" s="10"/>
    </row>
    <row r="484" spans="2:9" ht="15.75">
      <c r="B484" s="95"/>
      <c r="C484" s="136"/>
      <c r="D484" s="13" t="s">
        <v>660</v>
      </c>
      <c r="E484" s="9" t="s">
        <v>736</v>
      </c>
      <c r="F484" s="93"/>
      <c r="G484" s="10"/>
      <c r="H484" s="10"/>
      <c r="I484" s="10">
        <v>0.20599999999999999</v>
      </c>
    </row>
    <row r="485" spans="2:9" s="75" customFormat="1" ht="15.75">
      <c r="B485" s="96">
        <v>233</v>
      </c>
      <c r="C485" s="108" t="s">
        <v>333</v>
      </c>
      <c r="D485" s="44" t="s">
        <v>661</v>
      </c>
      <c r="E485" s="45" t="s">
        <v>736</v>
      </c>
      <c r="F485" s="100">
        <f>SUM(G485:I487)</f>
        <v>1.3820000000000001</v>
      </c>
      <c r="G485" s="41">
        <v>0.76800000000000002</v>
      </c>
      <c r="H485" s="41"/>
      <c r="I485" s="41"/>
    </row>
    <row r="486" spans="2:9" s="75" customFormat="1" ht="15.75">
      <c r="B486" s="97"/>
      <c r="C486" s="109"/>
      <c r="D486" s="44" t="s">
        <v>662</v>
      </c>
      <c r="E486" s="45" t="s">
        <v>736</v>
      </c>
      <c r="F486" s="101"/>
      <c r="G486" s="41">
        <v>0.51400000000000001</v>
      </c>
      <c r="H486" s="41"/>
      <c r="I486" s="41"/>
    </row>
    <row r="487" spans="2:9" s="75" customFormat="1" ht="15.75">
      <c r="B487" s="98"/>
      <c r="C487" s="110"/>
      <c r="D487" s="44" t="s">
        <v>731</v>
      </c>
      <c r="E487" s="45" t="s">
        <v>736</v>
      </c>
      <c r="F487" s="102"/>
      <c r="G487" s="41"/>
      <c r="H487" s="41"/>
      <c r="I487" s="41">
        <v>0.1</v>
      </c>
    </row>
    <row r="488" spans="2:9" ht="15.75">
      <c r="B488" s="9">
        <v>234</v>
      </c>
      <c r="C488" s="12" t="s">
        <v>334</v>
      </c>
      <c r="D488" s="13" t="s">
        <v>579</v>
      </c>
      <c r="E488" s="9" t="s">
        <v>740</v>
      </c>
      <c r="F488" s="10">
        <f t="shared" si="13"/>
        <v>0.23</v>
      </c>
      <c r="G488" s="10">
        <v>0.23</v>
      </c>
      <c r="H488" s="10"/>
      <c r="I488" s="10"/>
    </row>
    <row r="489" spans="2:9" s="75" customFormat="1" ht="15.75">
      <c r="B489" s="96">
        <v>235</v>
      </c>
      <c r="C489" s="96" t="s">
        <v>335</v>
      </c>
      <c r="D489" s="44" t="s">
        <v>818</v>
      </c>
      <c r="E489" s="45" t="s">
        <v>736</v>
      </c>
      <c r="F489" s="100">
        <f>SUM(G489:I491)</f>
        <v>1.1830000000000001</v>
      </c>
      <c r="G489" s="41">
        <v>0.46800000000000003</v>
      </c>
      <c r="H489" s="41"/>
      <c r="I489" s="41"/>
    </row>
    <row r="490" spans="2:9" s="75" customFormat="1" ht="15.75">
      <c r="B490" s="97"/>
      <c r="C490" s="97"/>
      <c r="D490" s="44" t="s">
        <v>819</v>
      </c>
      <c r="E490" s="45" t="s">
        <v>736</v>
      </c>
      <c r="F490" s="101"/>
      <c r="G490" s="41"/>
      <c r="H490" s="41">
        <v>0.56000000000000005</v>
      </c>
      <c r="I490" s="41"/>
    </row>
    <row r="491" spans="2:9" s="75" customFormat="1" ht="15.75">
      <c r="B491" s="98"/>
      <c r="C491" s="98"/>
      <c r="D491" s="44" t="s">
        <v>817</v>
      </c>
      <c r="E491" s="45" t="s">
        <v>736</v>
      </c>
      <c r="F491" s="102"/>
      <c r="G491" s="41"/>
      <c r="H491" s="41">
        <v>0.155</v>
      </c>
      <c r="I491" s="41"/>
    </row>
    <row r="492" spans="2:9" ht="15.75">
      <c r="B492" s="9">
        <v>236</v>
      </c>
      <c r="C492" s="12" t="s">
        <v>336</v>
      </c>
      <c r="D492" s="13" t="s">
        <v>341</v>
      </c>
      <c r="E492" s="9" t="s">
        <v>740</v>
      </c>
      <c r="F492" s="10">
        <f t="shared" si="13"/>
        <v>0.625</v>
      </c>
      <c r="G492" s="10">
        <v>0.4</v>
      </c>
      <c r="H492" s="10">
        <v>0.22500000000000001</v>
      </c>
      <c r="I492" s="10"/>
    </row>
    <row r="493" spans="2:9" s="75" customFormat="1" ht="15.75">
      <c r="B493" s="96">
        <v>237</v>
      </c>
      <c r="C493" s="96" t="s">
        <v>337</v>
      </c>
      <c r="D493" s="44" t="s">
        <v>642</v>
      </c>
      <c r="E493" s="45" t="s">
        <v>740</v>
      </c>
      <c r="F493" s="100">
        <f>SUM(G493:I494)</f>
        <v>2.2119999999999997</v>
      </c>
      <c r="G493" s="41">
        <v>1.492</v>
      </c>
      <c r="H493" s="41"/>
      <c r="I493" s="41"/>
    </row>
    <row r="494" spans="2:9" s="75" customFormat="1" ht="15.75">
      <c r="B494" s="98"/>
      <c r="C494" s="98"/>
      <c r="D494" s="44" t="s">
        <v>643</v>
      </c>
      <c r="E494" s="45" t="s">
        <v>736</v>
      </c>
      <c r="F494" s="102"/>
      <c r="G494" s="41"/>
      <c r="H494" s="41">
        <v>0.72</v>
      </c>
      <c r="I494" s="41"/>
    </row>
    <row r="495" spans="2:9" s="75" customFormat="1" ht="15.75">
      <c r="B495" s="96">
        <v>238</v>
      </c>
      <c r="C495" s="96" t="s">
        <v>338</v>
      </c>
      <c r="D495" s="44" t="s">
        <v>821</v>
      </c>
      <c r="E495" s="45" t="s">
        <v>736</v>
      </c>
      <c r="F495" s="100">
        <f>SUM(G495:I496)</f>
        <v>1.0449999999999999</v>
      </c>
      <c r="G495" s="41"/>
      <c r="H495" s="41">
        <v>0.16500000000000001</v>
      </c>
      <c r="I495" s="41">
        <v>0.15</v>
      </c>
    </row>
    <row r="496" spans="2:9" s="75" customFormat="1" ht="15.75">
      <c r="B496" s="98"/>
      <c r="C496" s="98"/>
      <c r="D496" s="44" t="s">
        <v>820</v>
      </c>
      <c r="E496" s="45" t="s">
        <v>736</v>
      </c>
      <c r="F496" s="102"/>
      <c r="G496" s="41"/>
      <c r="H496" s="41">
        <v>0.73</v>
      </c>
      <c r="I496" s="41"/>
    </row>
    <row r="497" spans="2:9" s="75" customFormat="1" ht="15.75">
      <c r="B497" s="96">
        <v>239</v>
      </c>
      <c r="C497" s="96" t="s">
        <v>339</v>
      </c>
      <c r="D497" s="44" t="s">
        <v>823</v>
      </c>
      <c r="E497" s="45" t="s">
        <v>736</v>
      </c>
      <c r="F497" s="100">
        <f>SUM(G497:I501)</f>
        <v>1.9009999999999998</v>
      </c>
      <c r="G497" s="41">
        <v>0.13300000000000001</v>
      </c>
      <c r="H497" s="41">
        <v>1.0209999999999999</v>
      </c>
      <c r="I497" s="41"/>
    </row>
    <row r="498" spans="2:9" s="75" customFormat="1" ht="15.75">
      <c r="B498" s="97"/>
      <c r="C498" s="97"/>
      <c r="D498" s="44" t="s">
        <v>824</v>
      </c>
      <c r="E498" s="45" t="s">
        <v>736</v>
      </c>
      <c r="F498" s="101"/>
      <c r="G498" s="41">
        <v>3.1E-2</v>
      </c>
      <c r="H498" s="41">
        <v>0.30099999999999999</v>
      </c>
      <c r="I498" s="41"/>
    </row>
    <row r="499" spans="2:9" s="75" customFormat="1" ht="15.75">
      <c r="B499" s="97"/>
      <c r="C499" s="97"/>
      <c r="D499" s="44" t="s">
        <v>825</v>
      </c>
      <c r="E499" s="45" t="s">
        <v>736</v>
      </c>
      <c r="F499" s="101"/>
      <c r="G499" s="41">
        <v>0.13500000000000001</v>
      </c>
      <c r="H499" s="41"/>
      <c r="I499" s="41"/>
    </row>
    <row r="500" spans="2:9" s="75" customFormat="1" ht="15.75">
      <c r="B500" s="97"/>
      <c r="C500" s="97"/>
      <c r="D500" s="44" t="s">
        <v>826</v>
      </c>
      <c r="E500" s="45" t="s">
        <v>736</v>
      </c>
      <c r="F500" s="101"/>
      <c r="G500" s="41"/>
      <c r="H500" s="41">
        <v>0.114</v>
      </c>
      <c r="I500" s="41"/>
    </row>
    <row r="501" spans="2:9" s="75" customFormat="1" ht="15.75">
      <c r="B501" s="98"/>
      <c r="C501" s="98"/>
      <c r="D501" s="44" t="s">
        <v>822</v>
      </c>
      <c r="E501" s="45" t="s">
        <v>736</v>
      </c>
      <c r="F501" s="102"/>
      <c r="G501" s="41"/>
      <c r="H501" s="41">
        <v>0.16600000000000001</v>
      </c>
      <c r="I501" s="41"/>
    </row>
    <row r="502" spans="2:9" ht="15.75">
      <c r="B502" s="9">
        <v>240</v>
      </c>
      <c r="C502" s="12" t="s">
        <v>340</v>
      </c>
      <c r="D502" s="13" t="s">
        <v>342</v>
      </c>
      <c r="E502" s="45" t="s">
        <v>736</v>
      </c>
      <c r="F502" s="10">
        <f>SUM(G502+H502+I502)</f>
        <v>0.52600000000000002</v>
      </c>
      <c r="G502" s="10">
        <v>0.52600000000000002</v>
      </c>
      <c r="H502" s="10"/>
      <c r="I502" s="10"/>
    </row>
    <row r="503" spans="2:9" s="75" customFormat="1" ht="15.75">
      <c r="B503" s="96">
        <v>241</v>
      </c>
      <c r="C503" s="96" t="s">
        <v>343</v>
      </c>
      <c r="D503" s="44" t="s">
        <v>828</v>
      </c>
      <c r="E503" s="45" t="s">
        <v>736</v>
      </c>
      <c r="F503" s="100">
        <f>SUM(G503:I504)</f>
        <v>1.296</v>
      </c>
      <c r="G503" s="41">
        <v>1.161</v>
      </c>
      <c r="H503" s="41"/>
      <c r="I503" s="41"/>
    </row>
    <row r="504" spans="2:9" s="75" customFormat="1" ht="15.75">
      <c r="B504" s="98"/>
      <c r="C504" s="98"/>
      <c r="D504" s="44" t="s">
        <v>827</v>
      </c>
      <c r="E504" s="45" t="s">
        <v>736</v>
      </c>
      <c r="F504" s="102"/>
      <c r="G504" s="41"/>
      <c r="H504" s="41">
        <v>0.13500000000000001</v>
      </c>
      <c r="I504" s="41"/>
    </row>
    <row r="505" spans="2:9" ht="15.75">
      <c r="B505" s="9">
        <v>242</v>
      </c>
      <c r="C505" s="12" t="s">
        <v>344</v>
      </c>
      <c r="D505" s="13" t="s">
        <v>590</v>
      </c>
      <c r="E505" s="9" t="s">
        <v>736</v>
      </c>
      <c r="F505" s="10">
        <f t="shared" si="13"/>
        <v>0.307</v>
      </c>
      <c r="G505" s="10"/>
      <c r="H505" s="10">
        <v>0.307</v>
      </c>
      <c r="I505" s="10"/>
    </row>
    <row r="506" spans="2:9" ht="15.75">
      <c r="B506" s="9">
        <v>243</v>
      </c>
      <c r="C506" s="12" t="s">
        <v>345</v>
      </c>
      <c r="D506" s="13" t="s">
        <v>353</v>
      </c>
      <c r="E506" s="9" t="s">
        <v>736</v>
      </c>
      <c r="F506" s="10">
        <f t="shared" si="13"/>
        <v>0.54500000000000004</v>
      </c>
      <c r="G506" s="10">
        <v>0.54500000000000004</v>
      </c>
      <c r="H506" s="10"/>
      <c r="I506" s="10"/>
    </row>
    <row r="507" spans="2:9" ht="15.75">
      <c r="B507" s="9">
        <v>244</v>
      </c>
      <c r="C507" s="12" t="s">
        <v>346</v>
      </c>
      <c r="D507" s="13" t="s">
        <v>354</v>
      </c>
      <c r="E507" s="9" t="s">
        <v>736</v>
      </c>
      <c r="F507" s="10">
        <f t="shared" si="13"/>
        <v>0.52300000000000002</v>
      </c>
      <c r="G507" s="10">
        <v>0.52300000000000002</v>
      </c>
      <c r="H507" s="10"/>
      <c r="I507" s="10"/>
    </row>
    <row r="508" spans="2:9" ht="15.75">
      <c r="B508" s="9">
        <v>245</v>
      </c>
      <c r="C508" s="12" t="s">
        <v>347</v>
      </c>
      <c r="D508" s="13" t="s">
        <v>355</v>
      </c>
      <c r="E508" s="9" t="s">
        <v>736</v>
      </c>
      <c r="F508" s="10">
        <f t="shared" si="13"/>
        <v>0.52600000000000002</v>
      </c>
      <c r="G508" s="10"/>
      <c r="H508" s="10">
        <v>0.52600000000000002</v>
      </c>
      <c r="I508" s="10"/>
    </row>
    <row r="509" spans="2:9" ht="15.75">
      <c r="B509" s="9">
        <v>246</v>
      </c>
      <c r="C509" s="12" t="s">
        <v>348</v>
      </c>
      <c r="D509" s="13" t="s">
        <v>356</v>
      </c>
      <c r="E509" s="9" t="s">
        <v>736</v>
      </c>
      <c r="F509" s="10">
        <f t="shared" si="13"/>
        <v>0.33</v>
      </c>
      <c r="G509" s="10"/>
      <c r="H509" s="10">
        <v>0.33</v>
      </c>
      <c r="I509" s="10"/>
    </row>
    <row r="510" spans="2:9" s="75" customFormat="1" ht="15.75">
      <c r="B510" s="96">
        <v>247</v>
      </c>
      <c r="C510" s="96" t="s">
        <v>349</v>
      </c>
      <c r="D510" s="44" t="s">
        <v>830</v>
      </c>
      <c r="E510" s="45" t="s">
        <v>736</v>
      </c>
      <c r="F510" s="100">
        <f>SUM(G510:I511)</f>
        <v>3.6962999999999999</v>
      </c>
      <c r="G510" s="41">
        <v>2.661</v>
      </c>
      <c r="H510" s="41">
        <v>0.85</v>
      </c>
      <c r="I510" s="41"/>
    </row>
    <row r="511" spans="2:9" s="75" customFormat="1" ht="15.75">
      <c r="B511" s="98"/>
      <c r="C511" s="98"/>
      <c r="D511" s="44" t="s">
        <v>829</v>
      </c>
      <c r="E511" s="45" t="s">
        <v>736</v>
      </c>
      <c r="F511" s="102"/>
      <c r="G511" s="41"/>
      <c r="H511" s="41"/>
      <c r="I511" s="41">
        <v>0.18529999999999999</v>
      </c>
    </row>
    <row r="512" spans="2:9" s="75" customFormat="1" ht="15.75">
      <c r="B512" s="96">
        <v>248</v>
      </c>
      <c r="C512" s="96" t="s">
        <v>350</v>
      </c>
      <c r="D512" s="44" t="s">
        <v>832</v>
      </c>
      <c r="E512" s="45" t="s">
        <v>736</v>
      </c>
      <c r="F512" s="100">
        <f>SUM(G512:I513)</f>
        <v>4.7540000000000004</v>
      </c>
      <c r="G512" s="41">
        <v>2.3180000000000001</v>
      </c>
      <c r="H512" s="41">
        <v>2.2410000000000001</v>
      </c>
      <c r="I512" s="41"/>
    </row>
    <row r="513" spans="2:9" s="75" customFormat="1" ht="15.75">
      <c r="B513" s="98"/>
      <c r="C513" s="98"/>
      <c r="D513" s="44" t="s">
        <v>831</v>
      </c>
      <c r="E513" s="45" t="s">
        <v>736</v>
      </c>
      <c r="F513" s="102"/>
      <c r="G513" s="41"/>
      <c r="H513" s="41">
        <v>0.19500000000000001</v>
      </c>
      <c r="I513" s="41"/>
    </row>
    <row r="514" spans="2:9" ht="15.75">
      <c r="B514" s="9">
        <v>249</v>
      </c>
      <c r="C514" s="12" t="s">
        <v>351</v>
      </c>
      <c r="D514" s="13" t="s">
        <v>357</v>
      </c>
      <c r="E514" s="9" t="s">
        <v>740</v>
      </c>
      <c r="F514" s="10">
        <f t="shared" si="13"/>
        <v>1.5960000000000001</v>
      </c>
      <c r="G514" s="10">
        <v>1.5960000000000001</v>
      </c>
      <c r="H514" s="10"/>
      <c r="I514" s="10"/>
    </row>
    <row r="515" spans="2:9" s="75" customFormat="1" ht="15.75">
      <c r="B515" s="96">
        <v>250</v>
      </c>
      <c r="C515" s="96" t="s">
        <v>352</v>
      </c>
      <c r="D515" s="44" t="s">
        <v>834</v>
      </c>
      <c r="E515" s="45" t="s">
        <v>736</v>
      </c>
      <c r="F515" s="100">
        <f>SUM(G515:I516)</f>
        <v>1.1619999999999999</v>
      </c>
      <c r="G515" s="41">
        <v>0.97199999999999998</v>
      </c>
      <c r="H515" s="41"/>
      <c r="I515" s="41"/>
    </row>
    <row r="516" spans="2:9" s="75" customFormat="1" ht="15.75">
      <c r="B516" s="98"/>
      <c r="C516" s="98"/>
      <c r="D516" s="44" t="s">
        <v>833</v>
      </c>
      <c r="E516" s="45" t="s">
        <v>736</v>
      </c>
      <c r="F516" s="102"/>
      <c r="G516" s="41"/>
      <c r="H516" s="41">
        <v>0.19</v>
      </c>
      <c r="I516" s="41"/>
    </row>
    <row r="517" spans="2:9" ht="15.75">
      <c r="B517" s="9">
        <v>251</v>
      </c>
      <c r="C517" s="12" t="s">
        <v>358</v>
      </c>
      <c r="D517" s="13" t="s">
        <v>591</v>
      </c>
      <c r="E517" s="9" t="s">
        <v>736</v>
      </c>
      <c r="F517" s="10">
        <f t="shared" si="13"/>
        <v>1.1179999999999999</v>
      </c>
      <c r="G517" s="10">
        <v>0.155</v>
      </c>
      <c r="H517" s="10">
        <v>0.96299999999999997</v>
      </c>
      <c r="I517" s="10"/>
    </row>
    <row r="518" spans="2:9" ht="15.75">
      <c r="B518" s="9">
        <v>252</v>
      </c>
      <c r="C518" s="12" t="s">
        <v>359</v>
      </c>
      <c r="D518" s="13" t="s">
        <v>368</v>
      </c>
      <c r="E518" s="9" t="s">
        <v>736</v>
      </c>
      <c r="F518" s="10">
        <f t="shared" si="13"/>
        <v>0.3</v>
      </c>
      <c r="G518" s="10">
        <v>0.06</v>
      </c>
      <c r="H518" s="10">
        <v>0.24</v>
      </c>
      <c r="I518" s="10"/>
    </row>
    <row r="519" spans="2:9" ht="15.75">
      <c r="B519" s="9">
        <v>253</v>
      </c>
      <c r="C519" s="12" t="s">
        <v>360</v>
      </c>
      <c r="D519" s="13" t="s">
        <v>198</v>
      </c>
      <c r="E519" s="9" t="s">
        <v>736</v>
      </c>
      <c r="F519" s="10">
        <f t="shared" si="13"/>
        <v>0.43</v>
      </c>
      <c r="G519" s="10"/>
      <c r="H519" s="10">
        <v>0.43</v>
      </c>
      <c r="I519" s="10"/>
    </row>
    <row r="520" spans="2:9" ht="15.75">
      <c r="B520" s="9">
        <v>254</v>
      </c>
      <c r="C520" s="12" t="s">
        <v>361</v>
      </c>
      <c r="D520" s="13" t="s">
        <v>592</v>
      </c>
      <c r="E520" s="9" t="s">
        <v>736</v>
      </c>
      <c r="F520" s="10">
        <f t="shared" si="13"/>
        <v>0.33</v>
      </c>
      <c r="G520" s="10"/>
      <c r="H520" s="10">
        <v>0.33</v>
      </c>
      <c r="I520" s="10"/>
    </row>
    <row r="521" spans="2:9" s="75" customFormat="1" ht="15.75">
      <c r="B521" s="96">
        <v>255</v>
      </c>
      <c r="C521" s="96" t="s">
        <v>362</v>
      </c>
      <c r="D521" s="44" t="s">
        <v>704</v>
      </c>
      <c r="E521" s="45" t="s">
        <v>740</v>
      </c>
      <c r="F521" s="100">
        <f>SUM(G521:I522)</f>
        <v>0.89599999999999991</v>
      </c>
      <c r="G521" s="41"/>
      <c r="H521" s="41">
        <v>0.59099999999999997</v>
      </c>
      <c r="I521" s="41"/>
    </row>
    <row r="522" spans="2:9" s="75" customFormat="1" ht="15.75">
      <c r="B522" s="98"/>
      <c r="C522" s="98"/>
      <c r="D522" s="44" t="s">
        <v>705</v>
      </c>
      <c r="E522" s="45" t="s">
        <v>740</v>
      </c>
      <c r="F522" s="102"/>
      <c r="G522" s="41">
        <v>0.30499999999999999</v>
      </c>
      <c r="H522" s="41"/>
      <c r="I522" s="41"/>
    </row>
    <row r="523" spans="2:9" ht="15.75">
      <c r="B523" s="9">
        <v>256</v>
      </c>
      <c r="C523" s="12" t="s">
        <v>363</v>
      </c>
      <c r="D523" s="13" t="s">
        <v>369</v>
      </c>
      <c r="E523" s="9" t="s">
        <v>736</v>
      </c>
      <c r="F523" s="10">
        <f t="shared" si="13"/>
        <v>0.54</v>
      </c>
      <c r="G523" s="10"/>
      <c r="H523" s="10"/>
      <c r="I523" s="10">
        <v>0.54</v>
      </c>
    </row>
    <row r="524" spans="2:9" ht="15.75">
      <c r="B524" s="69">
        <v>257</v>
      </c>
      <c r="C524" s="69" t="s">
        <v>364</v>
      </c>
      <c r="D524" s="44" t="s">
        <v>835</v>
      </c>
      <c r="E524" s="9" t="s">
        <v>736</v>
      </c>
      <c r="F524" s="70">
        <f>SUM(G524:I524)</f>
        <v>0.26600000000000001</v>
      </c>
      <c r="G524" s="10">
        <v>0.216</v>
      </c>
      <c r="H524" s="10">
        <v>0.05</v>
      </c>
      <c r="I524" s="10"/>
    </row>
    <row r="525" spans="2:9" ht="15.75">
      <c r="B525" s="9">
        <v>258</v>
      </c>
      <c r="C525" s="12" t="s">
        <v>365</v>
      </c>
      <c r="D525" s="13" t="s">
        <v>370</v>
      </c>
      <c r="E525" s="9" t="s">
        <v>736</v>
      </c>
      <c r="F525" s="10">
        <f t="shared" si="13"/>
        <v>0.64200000000000002</v>
      </c>
      <c r="G525" s="10"/>
      <c r="H525" s="10">
        <v>0.64200000000000002</v>
      </c>
      <c r="I525" s="10"/>
    </row>
    <row r="526" spans="2:9" ht="15.75">
      <c r="B526" s="9">
        <v>259</v>
      </c>
      <c r="C526" s="12" t="s">
        <v>366</v>
      </c>
      <c r="D526" s="13" t="s">
        <v>576</v>
      </c>
      <c r="E526" s="9" t="s">
        <v>736</v>
      </c>
      <c r="F526" s="10">
        <f t="shared" si="13"/>
        <v>0.38500000000000001</v>
      </c>
      <c r="G526" s="10"/>
      <c r="H526" s="10">
        <v>0.38500000000000001</v>
      </c>
      <c r="I526" s="10"/>
    </row>
    <row r="527" spans="2:9" s="75" customFormat="1" ht="15.75">
      <c r="B527" s="96">
        <v>260</v>
      </c>
      <c r="C527" s="96" t="s">
        <v>367</v>
      </c>
      <c r="D527" s="44" t="s">
        <v>838</v>
      </c>
      <c r="E527" s="45" t="s">
        <v>736</v>
      </c>
      <c r="F527" s="100">
        <f>SUM(G527:I529)</f>
        <v>0.72799999999999998</v>
      </c>
      <c r="G527" s="41">
        <v>0.31</v>
      </c>
      <c r="H527" s="41"/>
      <c r="I527" s="41"/>
    </row>
    <row r="528" spans="2:9" s="75" customFormat="1" ht="15.75">
      <c r="B528" s="97"/>
      <c r="C528" s="97"/>
      <c r="D528" s="44" t="s">
        <v>837</v>
      </c>
      <c r="E528" s="45" t="s">
        <v>736</v>
      </c>
      <c r="F528" s="101"/>
      <c r="G528" s="41">
        <v>0.378</v>
      </c>
      <c r="H528" s="41"/>
      <c r="I528" s="41"/>
    </row>
    <row r="529" spans="2:9" s="75" customFormat="1" ht="15.75">
      <c r="B529" s="98"/>
      <c r="C529" s="98"/>
      <c r="D529" s="44" t="s">
        <v>836</v>
      </c>
      <c r="E529" s="45" t="s">
        <v>740</v>
      </c>
      <c r="F529" s="102"/>
      <c r="G529" s="41">
        <v>0.04</v>
      </c>
      <c r="H529" s="41"/>
      <c r="I529" s="41"/>
    </row>
    <row r="530" spans="2:9" s="75" customFormat="1" ht="15.75">
      <c r="B530" s="96">
        <v>261</v>
      </c>
      <c r="C530" s="96" t="s">
        <v>371</v>
      </c>
      <c r="D530" s="44" t="s">
        <v>840</v>
      </c>
      <c r="E530" s="45" t="s">
        <v>736</v>
      </c>
      <c r="F530" s="100">
        <f>SUM(G530:I531)</f>
        <v>0.68300000000000005</v>
      </c>
      <c r="G530" s="41">
        <v>0.309</v>
      </c>
      <c r="H530" s="41"/>
      <c r="I530" s="41"/>
    </row>
    <row r="531" spans="2:9" s="75" customFormat="1" ht="15.75">
      <c r="B531" s="98"/>
      <c r="C531" s="98"/>
      <c r="D531" s="44" t="s">
        <v>839</v>
      </c>
      <c r="E531" s="45" t="s">
        <v>736</v>
      </c>
      <c r="F531" s="102"/>
      <c r="G531" s="41">
        <v>0.374</v>
      </c>
      <c r="H531" s="41"/>
      <c r="I531" s="41"/>
    </row>
    <row r="532" spans="2:9" s="75" customFormat="1" ht="15.75">
      <c r="B532" s="96">
        <v>262</v>
      </c>
      <c r="C532" s="96" t="s">
        <v>372</v>
      </c>
      <c r="D532" s="44" t="s">
        <v>842</v>
      </c>
      <c r="E532" s="45" t="s">
        <v>736</v>
      </c>
      <c r="F532" s="100">
        <f>SUM(G532:I535)</f>
        <v>0.67100000000000004</v>
      </c>
      <c r="G532" s="41"/>
      <c r="H532" s="41">
        <v>0.22700000000000001</v>
      </c>
      <c r="I532" s="41"/>
    </row>
    <row r="533" spans="2:9" s="75" customFormat="1" ht="15.75">
      <c r="B533" s="97"/>
      <c r="C533" s="97"/>
      <c r="D533" s="44" t="s">
        <v>843</v>
      </c>
      <c r="E533" s="45" t="s">
        <v>736</v>
      </c>
      <c r="F533" s="101"/>
      <c r="G533" s="41"/>
      <c r="H533" s="41">
        <v>0.191</v>
      </c>
      <c r="I533" s="41"/>
    </row>
    <row r="534" spans="2:9" s="75" customFormat="1" ht="15.75">
      <c r="B534" s="97"/>
      <c r="C534" s="97"/>
      <c r="D534" s="44" t="s">
        <v>844</v>
      </c>
      <c r="E534" s="45" t="s">
        <v>736</v>
      </c>
      <c r="F534" s="101"/>
      <c r="G534" s="41"/>
      <c r="H534" s="41">
        <v>0.14299999999999999</v>
      </c>
      <c r="I534" s="41"/>
    </row>
    <row r="535" spans="2:9" s="75" customFormat="1" ht="15.75">
      <c r="B535" s="98"/>
      <c r="C535" s="98"/>
      <c r="D535" s="44" t="s">
        <v>841</v>
      </c>
      <c r="E535" s="45" t="s">
        <v>736</v>
      </c>
      <c r="F535" s="102"/>
      <c r="G535" s="41">
        <v>0.11</v>
      </c>
      <c r="H535" s="41"/>
      <c r="I535" s="41"/>
    </row>
    <row r="536" spans="2:9" ht="15.75">
      <c r="B536" s="9">
        <v>263</v>
      </c>
      <c r="C536" s="12" t="s">
        <v>373</v>
      </c>
      <c r="D536" s="13" t="s">
        <v>381</v>
      </c>
      <c r="E536" s="9" t="s">
        <v>736</v>
      </c>
      <c r="F536" s="10">
        <f t="shared" si="13"/>
        <v>0.28999999999999998</v>
      </c>
      <c r="G536" s="10"/>
      <c r="H536" s="10">
        <v>0.28999999999999998</v>
      </c>
      <c r="I536" s="10"/>
    </row>
    <row r="537" spans="2:9" ht="15.75">
      <c r="B537" s="9">
        <v>264</v>
      </c>
      <c r="C537" s="12" t="s">
        <v>374</v>
      </c>
      <c r="D537" s="13" t="s">
        <v>382</v>
      </c>
      <c r="E537" s="9" t="s">
        <v>736</v>
      </c>
      <c r="F537" s="10">
        <f t="shared" si="13"/>
        <v>0.28699999999999998</v>
      </c>
      <c r="G537" s="10"/>
      <c r="H537" s="10">
        <v>0.28699999999999998</v>
      </c>
      <c r="I537" s="10"/>
    </row>
    <row r="538" spans="2:9" ht="15.75">
      <c r="B538" s="9">
        <v>265</v>
      </c>
      <c r="C538" s="12" t="s">
        <v>375</v>
      </c>
      <c r="D538" s="13" t="s">
        <v>383</v>
      </c>
      <c r="E538" s="9" t="s">
        <v>736</v>
      </c>
      <c r="F538" s="10">
        <f t="shared" si="13"/>
        <v>0.16</v>
      </c>
      <c r="G538" s="10"/>
      <c r="H538" s="10">
        <v>0.16</v>
      </c>
      <c r="I538" s="10"/>
    </row>
    <row r="539" spans="2:9" ht="15.75">
      <c r="B539" s="9">
        <v>266</v>
      </c>
      <c r="C539" s="12" t="s">
        <v>376</v>
      </c>
      <c r="D539" s="13" t="s">
        <v>384</v>
      </c>
      <c r="E539" s="9" t="s">
        <v>740</v>
      </c>
      <c r="F539" s="10">
        <f t="shared" si="13"/>
        <v>0.48299999999999998</v>
      </c>
      <c r="G539" s="10">
        <v>0.48299999999999998</v>
      </c>
      <c r="H539" s="10"/>
      <c r="I539" s="10"/>
    </row>
    <row r="540" spans="2:9" s="75" customFormat="1" ht="15.75">
      <c r="B540" s="96">
        <v>267</v>
      </c>
      <c r="C540" s="96" t="s">
        <v>377</v>
      </c>
      <c r="D540" s="44" t="s">
        <v>846</v>
      </c>
      <c r="E540" s="45" t="s">
        <v>736</v>
      </c>
      <c r="F540" s="100">
        <f>SUM(G540:I541)</f>
        <v>0.42</v>
      </c>
      <c r="G540" s="41">
        <v>0.316</v>
      </c>
      <c r="H540" s="41"/>
      <c r="I540" s="41"/>
    </row>
    <row r="541" spans="2:9" s="75" customFormat="1" ht="15.75">
      <c r="B541" s="98"/>
      <c r="C541" s="98"/>
      <c r="D541" s="44" t="s">
        <v>845</v>
      </c>
      <c r="E541" s="45" t="s">
        <v>736</v>
      </c>
      <c r="F541" s="102"/>
      <c r="G541" s="41"/>
      <c r="H541" s="41">
        <v>0.104</v>
      </c>
      <c r="I541" s="41"/>
    </row>
    <row r="542" spans="2:9" ht="15.75">
      <c r="B542" s="9">
        <v>268</v>
      </c>
      <c r="C542" s="12" t="s">
        <v>378</v>
      </c>
      <c r="D542" s="13" t="s">
        <v>232</v>
      </c>
      <c r="E542" s="9" t="s">
        <v>736</v>
      </c>
      <c r="F542" s="10">
        <f t="shared" si="13"/>
        <v>0.216</v>
      </c>
      <c r="G542" s="10"/>
      <c r="H542" s="10">
        <v>0.216</v>
      </c>
      <c r="I542" s="10"/>
    </row>
    <row r="543" spans="2:9" ht="15.75">
      <c r="B543" s="9">
        <v>269</v>
      </c>
      <c r="C543" s="12" t="s">
        <v>379</v>
      </c>
      <c r="D543" s="13" t="s">
        <v>385</v>
      </c>
      <c r="E543" s="9" t="s">
        <v>736</v>
      </c>
      <c r="F543" s="10">
        <f t="shared" si="13"/>
        <v>0.81300000000000006</v>
      </c>
      <c r="G543" s="10">
        <v>0.13200000000000001</v>
      </c>
      <c r="H543" s="41">
        <v>0.68100000000000005</v>
      </c>
      <c r="I543" s="10"/>
    </row>
    <row r="544" spans="2:9" ht="28.9" customHeight="1">
      <c r="B544" s="9">
        <v>270</v>
      </c>
      <c r="C544" s="12" t="s">
        <v>380</v>
      </c>
      <c r="D544" s="39" t="s">
        <v>386</v>
      </c>
      <c r="E544" s="9" t="s">
        <v>740</v>
      </c>
      <c r="F544" s="10">
        <f>G544+H544+I544</f>
        <v>0.72699999999999998</v>
      </c>
      <c r="G544" s="10"/>
      <c r="H544" s="10">
        <v>0.72699999999999998</v>
      </c>
      <c r="I544" s="10"/>
    </row>
    <row r="545" spans="2:9" ht="15.75">
      <c r="B545" s="9">
        <v>271</v>
      </c>
      <c r="C545" s="12" t="s">
        <v>535</v>
      </c>
      <c r="D545" s="13" t="s">
        <v>536</v>
      </c>
      <c r="E545" s="9" t="s">
        <v>736</v>
      </c>
      <c r="F545" s="10">
        <f>G545+H545+I545</f>
        <v>0.26800000000000002</v>
      </c>
      <c r="G545" s="10"/>
      <c r="H545" s="10"/>
      <c r="I545" s="10">
        <v>0.26800000000000002</v>
      </c>
    </row>
    <row r="546" spans="2:9" ht="15.75">
      <c r="B546" s="9"/>
      <c r="C546" s="9" t="s">
        <v>15</v>
      </c>
      <c r="D546" s="13"/>
      <c r="E546" s="9"/>
      <c r="F546" s="10">
        <f>SUM(F481:F545)</f>
        <v>37.331299999999992</v>
      </c>
      <c r="G546" s="10">
        <f>SUM(G481:G545)</f>
        <v>19.841999999999999</v>
      </c>
      <c r="H546" s="10">
        <f>SUM(H481:H545)</f>
        <v>16.04</v>
      </c>
      <c r="I546" s="10">
        <f>SUM(I481:I545)</f>
        <v>1.4493</v>
      </c>
    </row>
    <row r="547" spans="2:9" ht="15.75">
      <c r="B547" s="9"/>
      <c r="C547" s="111" t="s">
        <v>593</v>
      </c>
      <c r="D547" s="112"/>
      <c r="E547" s="112"/>
      <c r="F547" s="112"/>
      <c r="G547" s="112"/>
      <c r="H547" s="112"/>
      <c r="I547" s="113"/>
    </row>
    <row r="548" spans="2:9" ht="15.75">
      <c r="B548" s="9">
        <v>272</v>
      </c>
      <c r="C548" s="12" t="s">
        <v>387</v>
      </c>
      <c r="D548" s="13" t="s">
        <v>593</v>
      </c>
      <c r="E548" s="9" t="s">
        <v>736</v>
      </c>
      <c r="F548" s="10">
        <f t="shared" si="13"/>
        <v>0.74</v>
      </c>
      <c r="G548" s="10"/>
      <c r="H548" s="10"/>
      <c r="I548" s="10">
        <v>0.74</v>
      </c>
    </row>
    <row r="549" spans="2:9" ht="15.75">
      <c r="B549" s="9"/>
      <c r="C549" s="111" t="s">
        <v>388</v>
      </c>
      <c r="D549" s="112"/>
      <c r="E549" s="112"/>
      <c r="F549" s="112"/>
      <c r="G549" s="112"/>
      <c r="H549" s="112"/>
      <c r="I549" s="113"/>
    </row>
    <row r="550" spans="2:9" ht="15.75">
      <c r="B550" s="9">
        <v>273</v>
      </c>
      <c r="C550" s="12" t="s">
        <v>389</v>
      </c>
      <c r="D550" s="13" t="s">
        <v>388</v>
      </c>
      <c r="E550" s="9" t="s">
        <v>736</v>
      </c>
      <c r="F550" s="10">
        <f t="shared" si="13"/>
        <v>0.75</v>
      </c>
      <c r="G550" s="10"/>
      <c r="H550" s="10">
        <v>0.75</v>
      </c>
      <c r="I550" s="10"/>
    </row>
    <row r="551" spans="2:9" ht="15.75">
      <c r="B551" s="9"/>
      <c r="C551" s="24" t="s">
        <v>91</v>
      </c>
      <c r="D551" s="25"/>
      <c r="E551" s="24"/>
      <c r="F551" s="26">
        <f>F546+F548+F550</f>
        <v>38.821299999999994</v>
      </c>
      <c r="G551" s="26">
        <f>G546+G548+G550</f>
        <v>19.841999999999999</v>
      </c>
      <c r="H551" s="26">
        <f t="shared" ref="H551:I551" si="15">H546+H548+H550</f>
        <v>16.79</v>
      </c>
      <c r="I551" s="26">
        <f t="shared" si="15"/>
        <v>2.1893000000000002</v>
      </c>
    </row>
    <row r="552" spans="2:9" ht="15.75">
      <c r="B552" s="9"/>
      <c r="C552" s="128" t="s">
        <v>390</v>
      </c>
      <c r="D552" s="129"/>
      <c r="E552" s="129"/>
      <c r="F552" s="129"/>
      <c r="G552" s="129"/>
      <c r="H552" s="129"/>
      <c r="I552" s="130"/>
    </row>
    <row r="553" spans="2:9" ht="15.75">
      <c r="B553" s="9"/>
      <c r="C553" s="111" t="s">
        <v>391</v>
      </c>
      <c r="D553" s="112"/>
      <c r="E553" s="112"/>
      <c r="F553" s="112"/>
      <c r="G553" s="112"/>
      <c r="H553" s="112"/>
      <c r="I553" s="113"/>
    </row>
    <row r="554" spans="2:9" s="75" customFormat="1" ht="15.75">
      <c r="B554" s="96">
        <v>274</v>
      </c>
      <c r="C554" s="96" t="s">
        <v>392</v>
      </c>
      <c r="D554" s="44" t="s">
        <v>698</v>
      </c>
      <c r="E554" s="45" t="s">
        <v>736</v>
      </c>
      <c r="F554" s="100">
        <f>SUM(G554:I555)</f>
        <v>1.972</v>
      </c>
      <c r="G554" s="45">
        <v>1.637</v>
      </c>
      <c r="H554" s="45"/>
      <c r="I554" s="45"/>
    </row>
    <row r="555" spans="2:9" s="75" customFormat="1" ht="15.75">
      <c r="B555" s="98"/>
      <c r="C555" s="98"/>
      <c r="D555" s="44" t="s">
        <v>699</v>
      </c>
      <c r="E555" s="45" t="s">
        <v>736</v>
      </c>
      <c r="F555" s="102"/>
      <c r="G555" s="41">
        <v>0.161</v>
      </c>
      <c r="H555" s="41"/>
      <c r="I555" s="41">
        <v>0.17399999999999999</v>
      </c>
    </row>
    <row r="556" spans="2:9" s="75" customFormat="1" ht="15" customHeight="1">
      <c r="B556" s="96">
        <v>275</v>
      </c>
      <c r="C556" s="96" t="s">
        <v>393</v>
      </c>
      <c r="D556" s="44" t="s">
        <v>884</v>
      </c>
      <c r="E556" s="45" t="s">
        <v>736</v>
      </c>
      <c r="F556" s="100">
        <f>SUM(G556:I557)</f>
        <v>1.202</v>
      </c>
      <c r="G556" s="41">
        <v>0.94199999999999995</v>
      </c>
      <c r="H556" s="41"/>
      <c r="I556" s="41">
        <v>0.115</v>
      </c>
    </row>
    <row r="557" spans="2:9" s="75" customFormat="1" ht="15.75">
      <c r="B557" s="98"/>
      <c r="C557" s="98"/>
      <c r="D557" s="44" t="s">
        <v>883</v>
      </c>
      <c r="E557" s="45" t="s">
        <v>736</v>
      </c>
      <c r="F557" s="102"/>
      <c r="G557" s="41">
        <v>0.14499999999999999</v>
      </c>
      <c r="H557" s="41"/>
      <c r="I557" s="41"/>
    </row>
    <row r="558" spans="2:9" s="75" customFormat="1" ht="15.75">
      <c r="B558" s="96">
        <v>276</v>
      </c>
      <c r="C558" s="96" t="s">
        <v>394</v>
      </c>
      <c r="D558" s="44" t="s">
        <v>653</v>
      </c>
      <c r="E558" s="45" t="s">
        <v>736</v>
      </c>
      <c r="F558" s="100">
        <f>SUM(G558:I559)</f>
        <v>0.23499999999999999</v>
      </c>
      <c r="G558" s="41"/>
      <c r="H558" s="41">
        <v>6.3E-2</v>
      </c>
      <c r="I558" s="41"/>
    </row>
    <row r="559" spans="2:9" s="75" customFormat="1" ht="15.75">
      <c r="B559" s="98"/>
      <c r="C559" s="98"/>
      <c r="D559" s="44" t="s">
        <v>654</v>
      </c>
      <c r="E559" s="45" t="s">
        <v>736</v>
      </c>
      <c r="F559" s="102"/>
      <c r="G559" s="41"/>
      <c r="H559" s="41">
        <v>0.17199999999999999</v>
      </c>
      <c r="I559" s="41"/>
    </row>
    <row r="560" spans="2:9" ht="15.75">
      <c r="B560" s="9">
        <v>277</v>
      </c>
      <c r="C560" s="12" t="s">
        <v>395</v>
      </c>
      <c r="D560" s="13" t="s">
        <v>52</v>
      </c>
      <c r="E560" s="9" t="s">
        <v>736</v>
      </c>
      <c r="F560" s="10">
        <f t="shared" si="13"/>
        <v>0.59199999999999997</v>
      </c>
      <c r="G560" s="10"/>
      <c r="H560" s="10">
        <v>0.59199999999999997</v>
      </c>
      <c r="I560" s="10"/>
    </row>
    <row r="561" spans="2:9" ht="15.75">
      <c r="B561" s="9">
        <v>278</v>
      </c>
      <c r="C561" s="12" t="s">
        <v>396</v>
      </c>
      <c r="D561" s="13" t="s">
        <v>576</v>
      </c>
      <c r="E561" s="9" t="s">
        <v>736</v>
      </c>
      <c r="F561" s="10">
        <f t="shared" si="13"/>
        <v>0.36</v>
      </c>
      <c r="G561" s="10"/>
      <c r="H561" s="10"/>
      <c r="I561" s="10">
        <v>0.36</v>
      </c>
    </row>
    <row r="562" spans="2:9" ht="15.75">
      <c r="B562" s="9">
        <v>279</v>
      </c>
      <c r="C562" s="12" t="s">
        <v>397</v>
      </c>
      <c r="D562" s="13" t="s">
        <v>149</v>
      </c>
      <c r="E562" s="9" t="s">
        <v>736</v>
      </c>
      <c r="F562" s="41">
        <f t="shared" si="13"/>
        <v>0.22</v>
      </c>
      <c r="G562" s="41"/>
      <c r="H562" s="41"/>
      <c r="I562" s="41">
        <v>0.22</v>
      </c>
    </row>
    <row r="563" spans="2:9" ht="15.75">
      <c r="B563" s="9">
        <v>280</v>
      </c>
      <c r="C563" s="12" t="s">
        <v>398</v>
      </c>
      <c r="D563" s="13" t="s">
        <v>369</v>
      </c>
      <c r="E563" s="9" t="s">
        <v>736</v>
      </c>
      <c r="F563" s="10">
        <f t="shared" si="13"/>
        <v>0.63700000000000001</v>
      </c>
      <c r="G563" s="10">
        <v>0.63700000000000001</v>
      </c>
      <c r="H563" s="10"/>
      <c r="I563" s="10"/>
    </row>
    <row r="564" spans="2:9" s="75" customFormat="1" ht="15.75">
      <c r="B564" s="96">
        <v>281</v>
      </c>
      <c r="C564" s="96" t="s">
        <v>399</v>
      </c>
      <c r="D564" s="44" t="s">
        <v>634</v>
      </c>
      <c r="E564" s="45" t="s">
        <v>736</v>
      </c>
      <c r="F564" s="100">
        <f>SUM(G564:I565)</f>
        <v>1.018</v>
      </c>
      <c r="G564" s="41"/>
      <c r="H564" s="41">
        <v>0.83</v>
      </c>
      <c r="I564" s="41">
        <v>0.09</v>
      </c>
    </row>
    <row r="565" spans="2:9" s="75" customFormat="1" ht="15.75">
      <c r="B565" s="98"/>
      <c r="C565" s="98"/>
      <c r="D565" s="44" t="s">
        <v>635</v>
      </c>
      <c r="E565" s="45" t="s">
        <v>736</v>
      </c>
      <c r="F565" s="102"/>
      <c r="G565" s="41"/>
      <c r="H565" s="41">
        <v>9.8000000000000004E-2</v>
      </c>
      <c r="I565" s="41"/>
    </row>
    <row r="566" spans="2:9" s="75" customFormat="1" ht="15.75">
      <c r="B566" s="96">
        <v>282</v>
      </c>
      <c r="C566" s="96" t="s">
        <v>400</v>
      </c>
      <c r="D566" s="44" t="s">
        <v>886</v>
      </c>
      <c r="E566" s="45" t="s">
        <v>736</v>
      </c>
      <c r="F566" s="100">
        <f>SUM(G566:I567)</f>
        <v>0.45800000000000002</v>
      </c>
      <c r="G566" s="41"/>
      <c r="H566" s="41">
        <v>0.112</v>
      </c>
      <c r="I566" s="41">
        <v>9.8000000000000004E-2</v>
      </c>
    </row>
    <row r="567" spans="2:9" s="75" customFormat="1" ht="15.75">
      <c r="B567" s="98"/>
      <c r="C567" s="98"/>
      <c r="D567" s="44" t="s">
        <v>885</v>
      </c>
      <c r="E567" s="45" t="s">
        <v>736</v>
      </c>
      <c r="F567" s="102"/>
      <c r="G567" s="41"/>
      <c r="H567" s="41">
        <v>0.248</v>
      </c>
      <c r="I567" s="41"/>
    </row>
    <row r="568" spans="2:9" ht="15.75">
      <c r="B568" s="9">
        <v>283</v>
      </c>
      <c r="C568" s="12" t="s">
        <v>401</v>
      </c>
      <c r="D568" s="13" t="s">
        <v>402</v>
      </c>
      <c r="E568" s="9" t="s">
        <v>736</v>
      </c>
      <c r="F568" s="10">
        <f t="shared" ref="F568:F673" si="16">G568+H568+I568</f>
        <v>0.95899999999999996</v>
      </c>
      <c r="G568" s="10"/>
      <c r="H568" s="10"/>
      <c r="I568" s="10">
        <v>0.95899999999999996</v>
      </c>
    </row>
    <row r="569" spans="2:9" ht="15.75">
      <c r="B569" s="9"/>
      <c r="C569" s="9" t="s">
        <v>15</v>
      </c>
      <c r="D569" s="13"/>
      <c r="E569" s="9"/>
      <c r="F569" s="10">
        <f>SUM(F554:F568)</f>
        <v>7.6529999999999996</v>
      </c>
      <c r="G569" s="10">
        <f>SUM(G554:G568)</f>
        <v>3.5220000000000002</v>
      </c>
      <c r="H569" s="10">
        <f>SUM(H554:H568)</f>
        <v>2.1150000000000002</v>
      </c>
      <c r="I569" s="10">
        <f>SUM(I554:I568)</f>
        <v>2.016</v>
      </c>
    </row>
    <row r="570" spans="2:9" ht="15.75">
      <c r="B570" s="9"/>
      <c r="C570" s="111" t="s">
        <v>737</v>
      </c>
      <c r="D570" s="112"/>
      <c r="E570" s="112"/>
      <c r="F570" s="112"/>
      <c r="G570" s="112"/>
      <c r="H570" s="112"/>
      <c r="I570" s="113"/>
    </row>
    <row r="571" spans="2:9" s="75" customFormat="1" ht="15.75">
      <c r="B571" s="96">
        <v>284</v>
      </c>
      <c r="C571" s="96" t="s">
        <v>404</v>
      </c>
      <c r="D571" s="44" t="s">
        <v>888</v>
      </c>
      <c r="E571" s="45" t="s">
        <v>736</v>
      </c>
      <c r="F571" s="100">
        <f>SUM(G571:I574)</f>
        <v>1.859</v>
      </c>
      <c r="G571" s="45"/>
      <c r="H571" s="45">
        <v>0.315</v>
      </c>
      <c r="I571" s="45">
        <v>0.45100000000000001</v>
      </c>
    </row>
    <row r="572" spans="2:9" s="75" customFormat="1" ht="15.75">
      <c r="B572" s="97"/>
      <c r="C572" s="97"/>
      <c r="D572" s="44" t="s">
        <v>889</v>
      </c>
      <c r="E572" s="45" t="s">
        <v>736</v>
      </c>
      <c r="F572" s="101"/>
      <c r="G572" s="45"/>
      <c r="H572" s="45"/>
      <c r="I572" s="45">
        <v>0.20200000000000001</v>
      </c>
    </row>
    <row r="573" spans="2:9" s="75" customFormat="1" ht="15.75">
      <c r="B573" s="97"/>
      <c r="C573" s="97"/>
      <c r="D573" s="44" t="s">
        <v>890</v>
      </c>
      <c r="E573" s="45" t="s">
        <v>736</v>
      </c>
      <c r="F573" s="101"/>
      <c r="G573" s="45">
        <v>0.23200000000000001</v>
      </c>
      <c r="H573" s="45"/>
      <c r="I573" s="45"/>
    </row>
    <row r="574" spans="2:9" s="75" customFormat="1" ht="15.75">
      <c r="B574" s="98"/>
      <c r="C574" s="98"/>
      <c r="D574" s="44" t="s">
        <v>887</v>
      </c>
      <c r="E574" s="45" t="s">
        <v>736</v>
      </c>
      <c r="F574" s="102"/>
      <c r="G574" s="41"/>
      <c r="H574" s="41"/>
      <c r="I574" s="41">
        <v>0.65900000000000003</v>
      </c>
    </row>
    <row r="575" spans="2:9" ht="15.75">
      <c r="B575" s="9">
        <v>285</v>
      </c>
      <c r="C575" s="12" t="s">
        <v>405</v>
      </c>
      <c r="D575" s="13" t="s">
        <v>408</v>
      </c>
      <c r="E575" s="9" t="s">
        <v>736</v>
      </c>
      <c r="F575" s="10">
        <f t="shared" si="16"/>
        <v>0.98199999999999998</v>
      </c>
      <c r="G575" s="41">
        <v>0.44</v>
      </c>
      <c r="H575" s="41">
        <v>0.23</v>
      </c>
      <c r="I575" s="10">
        <v>0.312</v>
      </c>
    </row>
    <row r="576" spans="2:9" ht="15.75">
      <c r="B576" s="9">
        <v>286</v>
      </c>
      <c r="C576" s="12" t="s">
        <v>406</v>
      </c>
      <c r="D576" s="13" t="s">
        <v>57</v>
      </c>
      <c r="E576" s="9" t="s">
        <v>736</v>
      </c>
      <c r="F576" s="10">
        <f t="shared" si="16"/>
        <v>1.155</v>
      </c>
      <c r="G576" s="10">
        <v>0.83</v>
      </c>
      <c r="H576" s="10"/>
      <c r="I576" s="10">
        <v>0.32500000000000001</v>
      </c>
    </row>
    <row r="577" spans="2:9" ht="15.75">
      <c r="B577" s="9">
        <v>287</v>
      </c>
      <c r="C577" s="12" t="s">
        <v>407</v>
      </c>
      <c r="D577" s="13" t="s">
        <v>341</v>
      </c>
      <c r="E577" s="9" t="s">
        <v>736</v>
      </c>
      <c r="F577" s="10">
        <f t="shared" si="16"/>
        <v>0.44500000000000001</v>
      </c>
      <c r="G577" s="10"/>
      <c r="H577" s="10"/>
      <c r="I577" s="10">
        <v>0.44500000000000001</v>
      </c>
    </row>
    <row r="578" spans="2:9" ht="15.75">
      <c r="B578" s="9"/>
      <c r="C578" s="9" t="s">
        <v>15</v>
      </c>
      <c r="D578" s="13"/>
      <c r="E578" s="9"/>
      <c r="F578" s="10">
        <f>SUM(F571:F577)</f>
        <v>4.4410000000000007</v>
      </c>
      <c r="G578" s="10">
        <f>SUM(G571:G577)</f>
        <v>1.502</v>
      </c>
      <c r="H578" s="10">
        <f>SUM(H571:H577)</f>
        <v>0.54500000000000004</v>
      </c>
      <c r="I578" s="10">
        <f>SUM(I571:I577)</f>
        <v>2.3940000000000001</v>
      </c>
    </row>
    <row r="579" spans="2:9" ht="15.75">
      <c r="B579" s="9"/>
      <c r="C579" s="111" t="s">
        <v>403</v>
      </c>
      <c r="D579" s="112"/>
      <c r="E579" s="112"/>
      <c r="F579" s="112"/>
      <c r="G579" s="112"/>
      <c r="H579" s="112"/>
      <c r="I579" s="113"/>
    </row>
    <row r="580" spans="2:9" ht="15.75">
      <c r="B580" s="9">
        <v>288</v>
      </c>
      <c r="C580" s="12" t="s">
        <v>409</v>
      </c>
      <c r="D580" s="13" t="s">
        <v>73</v>
      </c>
      <c r="E580" s="9" t="s">
        <v>736</v>
      </c>
      <c r="F580" s="10">
        <f t="shared" si="16"/>
        <v>2.048</v>
      </c>
      <c r="G580" s="10"/>
      <c r="H580" s="10"/>
      <c r="I580" s="10">
        <v>2.048</v>
      </c>
    </row>
    <row r="581" spans="2:9" ht="15.75">
      <c r="B581" s="9">
        <v>289</v>
      </c>
      <c r="C581" s="12" t="s">
        <v>410</v>
      </c>
      <c r="D581" s="13" t="s">
        <v>413</v>
      </c>
      <c r="E581" s="9" t="s">
        <v>736</v>
      </c>
      <c r="F581" s="10">
        <f t="shared" si="16"/>
        <v>0.65100000000000002</v>
      </c>
      <c r="G581" s="10"/>
      <c r="H581" s="10"/>
      <c r="I581" s="10">
        <v>0.65100000000000002</v>
      </c>
    </row>
    <row r="582" spans="2:9" s="75" customFormat="1" ht="15.75">
      <c r="B582" s="96">
        <v>290</v>
      </c>
      <c r="C582" s="96" t="s">
        <v>411</v>
      </c>
      <c r="D582" s="44" t="s">
        <v>610</v>
      </c>
      <c r="E582" s="45" t="s">
        <v>736</v>
      </c>
      <c r="F582" s="100">
        <f>SUM(G582:I585)</f>
        <v>2.6989999999999998</v>
      </c>
      <c r="G582" s="41"/>
      <c r="H582" s="41"/>
      <c r="I582" s="41">
        <v>0.66400000000000003</v>
      </c>
    </row>
    <row r="583" spans="2:9" s="75" customFormat="1" ht="15.75">
      <c r="B583" s="97"/>
      <c r="C583" s="97"/>
      <c r="D583" s="44" t="s">
        <v>611</v>
      </c>
      <c r="E583" s="45" t="s">
        <v>736</v>
      </c>
      <c r="F583" s="101"/>
      <c r="G583" s="41"/>
      <c r="H583" s="41"/>
      <c r="I583" s="41">
        <v>0.37</v>
      </c>
    </row>
    <row r="584" spans="2:9" s="75" customFormat="1" ht="15.75">
      <c r="B584" s="97"/>
      <c r="C584" s="97"/>
      <c r="D584" s="44" t="s">
        <v>612</v>
      </c>
      <c r="E584" s="45" t="s">
        <v>736</v>
      </c>
      <c r="F584" s="101"/>
      <c r="G584" s="41"/>
      <c r="H584" s="41"/>
      <c r="I584" s="41">
        <v>1.29</v>
      </c>
    </row>
    <row r="585" spans="2:9" s="75" customFormat="1" ht="15.75">
      <c r="B585" s="98"/>
      <c r="C585" s="98"/>
      <c r="D585" s="44" t="s">
        <v>747</v>
      </c>
      <c r="E585" s="45" t="s">
        <v>736</v>
      </c>
      <c r="F585" s="102"/>
      <c r="G585" s="41"/>
      <c r="H585" s="41"/>
      <c r="I585" s="41">
        <v>0.375</v>
      </c>
    </row>
    <row r="586" spans="2:9" s="75" customFormat="1" ht="15.75">
      <c r="B586" s="96">
        <v>291</v>
      </c>
      <c r="C586" s="96" t="s">
        <v>412</v>
      </c>
      <c r="D586" s="44" t="s">
        <v>672</v>
      </c>
      <c r="E586" s="45" t="s">
        <v>736</v>
      </c>
      <c r="F586" s="100">
        <f>SUM(G586:I587)</f>
        <v>0.93799999999999994</v>
      </c>
      <c r="G586" s="41">
        <v>0.82299999999999995</v>
      </c>
      <c r="H586" s="41"/>
      <c r="I586" s="41"/>
    </row>
    <row r="587" spans="2:9" s="75" customFormat="1" ht="15.75">
      <c r="B587" s="98"/>
      <c r="C587" s="98"/>
      <c r="D587" s="44" t="s">
        <v>673</v>
      </c>
      <c r="E587" s="45" t="s">
        <v>736</v>
      </c>
      <c r="F587" s="102"/>
      <c r="G587" s="41">
        <v>3.5000000000000003E-2</v>
      </c>
      <c r="H587" s="41"/>
      <c r="I587" s="41">
        <v>0.08</v>
      </c>
    </row>
    <row r="588" spans="2:9" ht="15.75">
      <c r="B588" s="9"/>
      <c r="C588" s="9" t="s">
        <v>15</v>
      </c>
      <c r="D588" s="13"/>
      <c r="E588" s="9"/>
      <c r="F588" s="10">
        <f>SUM(F580:F586)</f>
        <v>6.3359999999999994</v>
      </c>
      <c r="G588" s="10">
        <f t="shared" ref="G588:H588" si="17">SUM(G580:G587)</f>
        <v>0.85799999999999998</v>
      </c>
      <c r="H588" s="10">
        <f t="shared" si="17"/>
        <v>0</v>
      </c>
      <c r="I588" s="10">
        <f>SUM(I580:I587)</f>
        <v>5.4779999999999998</v>
      </c>
    </row>
    <row r="589" spans="2:9" ht="15.75">
      <c r="B589" s="9"/>
      <c r="C589" s="111" t="s">
        <v>414</v>
      </c>
      <c r="D589" s="112"/>
      <c r="E589" s="112"/>
      <c r="F589" s="112"/>
      <c r="G589" s="112"/>
      <c r="H589" s="112"/>
      <c r="I589" s="113"/>
    </row>
    <row r="590" spans="2:9" ht="15.75">
      <c r="B590" s="9">
        <v>292</v>
      </c>
      <c r="C590" s="12" t="s">
        <v>415</v>
      </c>
      <c r="D590" s="13" t="s">
        <v>101</v>
      </c>
      <c r="E590" s="9" t="s">
        <v>736</v>
      </c>
      <c r="F590" s="10">
        <f t="shared" si="16"/>
        <v>1.141</v>
      </c>
      <c r="G590" s="10"/>
      <c r="H590" s="10"/>
      <c r="I590" s="10">
        <v>1.141</v>
      </c>
    </row>
    <row r="591" spans="2:9" ht="15.75">
      <c r="B591" s="9">
        <v>293</v>
      </c>
      <c r="C591" s="12" t="s">
        <v>416</v>
      </c>
      <c r="D591" s="13" t="s">
        <v>419</v>
      </c>
      <c r="E591" s="9" t="s">
        <v>736</v>
      </c>
      <c r="F591" s="10">
        <f t="shared" si="16"/>
        <v>0.39</v>
      </c>
      <c r="G591" s="10"/>
      <c r="H591" s="10"/>
      <c r="I591" s="10">
        <v>0.39</v>
      </c>
    </row>
    <row r="592" spans="2:9" ht="15.75">
      <c r="B592" s="94">
        <v>294</v>
      </c>
      <c r="C592" s="94" t="s">
        <v>417</v>
      </c>
      <c r="D592" s="44" t="s">
        <v>892</v>
      </c>
      <c r="E592" s="79" t="s">
        <v>736</v>
      </c>
      <c r="F592" s="91">
        <f>SUM(G592:I593)</f>
        <v>1.268</v>
      </c>
      <c r="G592" s="10"/>
      <c r="H592" s="10"/>
      <c r="I592" s="10">
        <v>0.51500000000000001</v>
      </c>
    </row>
    <row r="593" spans="2:9" ht="15.75">
      <c r="B593" s="95"/>
      <c r="C593" s="95"/>
      <c r="D593" s="44" t="s">
        <v>891</v>
      </c>
      <c r="E593" s="9" t="s">
        <v>736</v>
      </c>
      <c r="F593" s="93"/>
      <c r="G593" s="10"/>
      <c r="H593" s="10"/>
      <c r="I593" s="10">
        <v>0.753</v>
      </c>
    </row>
    <row r="594" spans="2:9" ht="15.75">
      <c r="B594" s="9">
        <v>295</v>
      </c>
      <c r="C594" s="12" t="s">
        <v>418</v>
      </c>
      <c r="D594" s="13" t="s">
        <v>420</v>
      </c>
      <c r="E594" s="9" t="s">
        <v>736</v>
      </c>
      <c r="F594" s="10">
        <f t="shared" si="16"/>
        <v>1.3</v>
      </c>
      <c r="G594" s="10"/>
      <c r="H594" s="10"/>
      <c r="I594" s="10">
        <v>1.3</v>
      </c>
    </row>
    <row r="595" spans="2:9" ht="15.75">
      <c r="B595" s="9"/>
      <c r="C595" s="9" t="s">
        <v>15</v>
      </c>
      <c r="D595" s="13"/>
      <c r="E595" s="9"/>
      <c r="F595" s="10">
        <f>SUM(F590:F594)</f>
        <v>4.0990000000000002</v>
      </c>
      <c r="G595" s="10">
        <f t="shared" ref="G595:H595" si="18">SUM(G590:G594)</f>
        <v>0</v>
      </c>
      <c r="H595" s="10">
        <f t="shared" si="18"/>
        <v>0</v>
      </c>
      <c r="I595" s="10">
        <f>SUM(I590:I594)</f>
        <v>4.0990000000000002</v>
      </c>
    </row>
    <row r="596" spans="2:9" ht="15.75">
      <c r="B596" s="9"/>
      <c r="C596" s="111" t="s">
        <v>421</v>
      </c>
      <c r="D596" s="112"/>
      <c r="E596" s="112"/>
      <c r="F596" s="112"/>
      <c r="G596" s="112"/>
      <c r="H596" s="112"/>
      <c r="I596" s="113"/>
    </row>
    <row r="597" spans="2:9" ht="15.75">
      <c r="B597" s="94">
        <v>296</v>
      </c>
      <c r="C597" s="94" t="s">
        <v>422</v>
      </c>
      <c r="D597" s="44" t="s">
        <v>878</v>
      </c>
      <c r="E597" s="9" t="s">
        <v>736</v>
      </c>
      <c r="F597" s="91">
        <f>SUM(G597:I599)</f>
        <v>1.284</v>
      </c>
      <c r="G597" s="79"/>
      <c r="H597" s="79"/>
      <c r="I597" s="79">
        <v>0.72499999999999998</v>
      </c>
    </row>
    <row r="598" spans="2:9" ht="15.75">
      <c r="B598" s="99"/>
      <c r="C598" s="99"/>
      <c r="D598" s="44" t="s">
        <v>879</v>
      </c>
      <c r="E598" s="79" t="s">
        <v>736</v>
      </c>
      <c r="F598" s="92"/>
      <c r="G598" s="79"/>
      <c r="H598" s="79"/>
      <c r="I598" s="10">
        <v>0.16</v>
      </c>
    </row>
    <row r="599" spans="2:9" ht="15.75">
      <c r="B599" s="95"/>
      <c r="C599" s="95"/>
      <c r="D599" s="44" t="s">
        <v>880</v>
      </c>
      <c r="E599" s="79" t="s">
        <v>736</v>
      </c>
      <c r="F599" s="93"/>
      <c r="G599" s="10"/>
      <c r="H599" s="10"/>
      <c r="I599" s="10">
        <v>0.39900000000000002</v>
      </c>
    </row>
    <row r="600" spans="2:9" ht="15.75">
      <c r="B600" s="78"/>
      <c r="C600" s="79" t="s">
        <v>15</v>
      </c>
      <c r="D600" s="44"/>
      <c r="E600" s="79"/>
      <c r="F600" s="47">
        <f>F597</f>
        <v>1.284</v>
      </c>
      <c r="G600" s="10"/>
      <c r="H600" s="10"/>
      <c r="I600" s="10">
        <f>SUM(I597:I599)</f>
        <v>1.284</v>
      </c>
    </row>
    <row r="601" spans="2:9" ht="15.75">
      <c r="B601" s="9"/>
      <c r="C601" s="111" t="s">
        <v>423</v>
      </c>
      <c r="D601" s="112"/>
      <c r="E601" s="112"/>
      <c r="F601" s="112"/>
      <c r="G601" s="112"/>
      <c r="H601" s="112"/>
      <c r="I601" s="113"/>
    </row>
    <row r="602" spans="2:9" ht="15.75">
      <c r="B602" s="94">
        <v>297</v>
      </c>
      <c r="C602" s="94" t="s">
        <v>425</v>
      </c>
      <c r="D602" s="44" t="s">
        <v>878</v>
      </c>
      <c r="E602" s="9" t="s">
        <v>736</v>
      </c>
      <c r="F602" s="91">
        <f>SUM(G602:I604)</f>
        <v>1.1850000000000001</v>
      </c>
      <c r="G602" s="79"/>
      <c r="H602" s="79"/>
      <c r="I602" s="10">
        <v>0.14000000000000001</v>
      </c>
    </row>
    <row r="603" spans="2:9" ht="15.75">
      <c r="B603" s="99"/>
      <c r="C603" s="99"/>
      <c r="D603" s="44" t="s">
        <v>879</v>
      </c>
      <c r="E603" s="79" t="s">
        <v>736</v>
      </c>
      <c r="F603" s="92"/>
      <c r="G603" s="79"/>
      <c r="H603" s="79"/>
      <c r="I603" s="79">
        <v>0.29199999999999998</v>
      </c>
    </row>
    <row r="604" spans="2:9" ht="15.75">
      <c r="B604" s="95"/>
      <c r="C604" s="95"/>
      <c r="D604" s="44" t="s">
        <v>880</v>
      </c>
      <c r="E604" s="79" t="s">
        <v>736</v>
      </c>
      <c r="F604" s="93"/>
      <c r="G604" s="10"/>
      <c r="H604" s="10"/>
      <c r="I604" s="10">
        <v>0.753</v>
      </c>
    </row>
    <row r="605" spans="2:9" ht="15.75">
      <c r="B605" s="77"/>
      <c r="C605" s="79" t="s">
        <v>15</v>
      </c>
      <c r="D605" s="44"/>
      <c r="E605" s="79"/>
      <c r="F605" s="47">
        <f>F602</f>
        <v>1.1850000000000001</v>
      </c>
      <c r="G605" s="10"/>
      <c r="H605" s="10"/>
      <c r="I605" s="10">
        <f>SUM(I602:I604)</f>
        <v>1.1850000000000001</v>
      </c>
    </row>
    <row r="606" spans="2:9" ht="15.75">
      <c r="B606" s="9"/>
      <c r="C606" s="111" t="s">
        <v>424</v>
      </c>
      <c r="D606" s="112"/>
      <c r="E606" s="112"/>
      <c r="F606" s="112"/>
      <c r="G606" s="112"/>
      <c r="H606" s="112"/>
      <c r="I606" s="113"/>
    </row>
    <row r="607" spans="2:9" ht="21" customHeight="1">
      <c r="B607" s="9">
        <v>298</v>
      </c>
      <c r="C607" s="12" t="s">
        <v>426</v>
      </c>
      <c r="D607" s="44" t="s">
        <v>877</v>
      </c>
      <c r="E607" s="9" t="s">
        <v>736</v>
      </c>
      <c r="F607" s="10">
        <f t="shared" si="16"/>
        <v>2.9449999999999998</v>
      </c>
      <c r="G607" s="10"/>
      <c r="H607" s="10"/>
      <c r="I607" s="10">
        <v>2.9449999999999998</v>
      </c>
    </row>
    <row r="608" spans="2:9" ht="21" customHeight="1">
      <c r="B608" s="58"/>
      <c r="C608" s="150" t="s">
        <v>564</v>
      </c>
      <c r="D608" s="171"/>
      <c r="E608" s="171"/>
      <c r="F608" s="171"/>
      <c r="G608" s="171"/>
      <c r="H608" s="171"/>
      <c r="I608" s="172"/>
    </row>
    <row r="609" spans="2:9" ht="21" customHeight="1">
      <c r="B609" s="9">
        <v>299</v>
      </c>
      <c r="C609" s="12" t="s">
        <v>427</v>
      </c>
      <c r="D609" s="44" t="s">
        <v>877</v>
      </c>
      <c r="E609" s="9" t="s">
        <v>736</v>
      </c>
      <c r="F609" s="10">
        <f t="shared" si="16"/>
        <v>1</v>
      </c>
      <c r="G609" s="10"/>
      <c r="H609" s="10"/>
      <c r="I609" s="10">
        <v>1</v>
      </c>
    </row>
    <row r="610" spans="2:9" ht="15.75">
      <c r="B610" s="9"/>
      <c r="C610" s="24" t="s">
        <v>91</v>
      </c>
      <c r="D610" s="25"/>
      <c r="E610" s="24"/>
      <c r="F610" s="26">
        <f>ROUND(SUM(F569+F578+F588+F595+F597+F602+F607+F609),3)</f>
        <v>28.943000000000001</v>
      </c>
      <c r="G610" s="26">
        <f>ROUND(G569+G578+G588+G595+G599+G604+G607+G609,3)</f>
        <v>5.8819999999999997</v>
      </c>
      <c r="H610" s="26">
        <f>ROUND(H569+H578+H588+H595+H599+H604+H607+H609,3)</f>
        <v>2.66</v>
      </c>
      <c r="I610" s="26">
        <f>ROUND(I569+I578+I588+I595+I600+I605+I607+I609,3)</f>
        <v>20.401</v>
      </c>
    </row>
    <row r="611" spans="2:9" ht="15.75">
      <c r="B611" s="9"/>
      <c r="C611" s="128" t="s">
        <v>428</v>
      </c>
      <c r="D611" s="129"/>
      <c r="E611" s="129"/>
      <c r="F611" s="129"/>
      <c r="G611" s="129"/>
      <c r="H611" s="129"/>
      <c r="I611" s="130"/>
    </row>
    <row r="612" spans="2:9" ht="15.75">
      <c r="B612" s="9"/>
      <c r="C612" s="111" t="s">
        <v>429</v>
      </c>
      <c r="D612" s="112"/>
      <c r="E612" s="112"/>
      <c r="F612" s="112"/>
      <c r="G612" s="112"/>
      <c r="H612" s="112"/>
      <c r="I612" s="113"/>
    </row>
    <row r="613" spans="2:9" ht="15.75">
      <c r="B613" s="94">
        <v>300</v>
      </c>
      <c r="C613" s="94" t="s">
        <v>430</v>
      </c>
      <c r="D613" s="13" t="s">
        <v>893</v>
      </c>
      <c r="E613" s="9" t="s">
        <v>736</v>
      </c>
      <c r="F613" s="85">
        <f>SUM(G613:I615)</f>
        <v>0.98199999999999987</v>
      </c>
      <c r="G613" s="79"/>
      <c r="H613" s="79"/>
      <c r="I613" s="79">
        <v>0.58199999999999996</v>
      </c>
    </row>
    <row r="614" spans="2:9" ht="15.75">
      <c r="B614" s="99"/>
      <c r="C614" s="99"/>
      <c r="D614" s="13" t="s">
        <v>894</v>
      </c>
      <c r="E614" s="79" t="s">
        <v>736</v>
      </c>
      <c r="F614" s="86"/>
      <c r="G614" s="79"/>
      <c r="H614" s="79"/>
      <c r="I614" s="79">
        <v>0.28399999999999997</v>
      </c>
    </row>
    <row r="615" spans="2:9" ht="15.75">
      <c r="B615" s="95"/>
      <c r="C615" s="95"/>
      <c r="D615" s="13" t="s">
        <v>895</v>
      </c>
      <c r="E615" s="79" t="s">
        <v>736</v>
      </c>
      <c r="F615" s="87"/>
      <c r="G615" s="20"/>
      <c r="H615" s="20"/>
      <c r="I615" s="20">
        <v>0.11600000000000001</v>
      </c>
    </row>
    <row r="616" spans="2:9" ht="15.75">
      <c r="B616" s="9">
        <v>301</v>
      </c>
      <c r="C616" s="12" t="s">
        <v>431</v>
      </c>
      <c r="D616" s="13" t="s">
        <v>99</v>
      </c>
      <c r="E616" s="9" t="s">
        <v>740</v>
      </c>
      <c r="F616" s="20">
        <f t="shared" si="16"/>
        <v>1.762</v>
      </c>
      <c r="G616" s="20">
        <v>1.762</v>
      </c>
      <c r="H616" s="20"/>
      <c r="I616" s="20"/>
    </row>
    <row r="617" spans="2:9" ht="15.75">
      <c r="B617" s="9">
        <v>302</v>
      </c>
      <c r="C617" s="12" t="s">
        <v>432</v>
      </c>
      <c r="D617" s="13" t="s">
        <v>306</v>
      </c>
      <c r="E617" s="9" t="s">
        <v>736</v>
      </c>
      <c r="F617" s="20">
        <f t="shared" si="16"/>
        <v>0.36299999999999999</v>
      </c>
      <c r="G617" s="20">
        <v>4.4999999999999998E-2</v>
      </c>
      <c r="H617" s="42">
        <v>0.318</v>
      </c>
      <c r="I617" s="20"/>
    </row>
    <row r="618" spans="2:9" ht="15.75">
      <c r="B618" s="9">
        <v>303</v>
      </c>
      <c r="C618" s="12" t="s">
        <v>433</v>
      </c>
      <c r="D618" s="13" t="s">
        <v>56</v>
      </c>
      <c r="E618" s="9" t="s">
        <v>740</v>
      </c>
      <c r="F618" s="20">
        <f t="shared" si="16"/>
        <v>0.77900000000000003</v>
      </c>
      <c r="G618" s="20">
        <v>0.77900000000000003</v>
      </c>
      <c r="H618" s="20"/>
      <c r="I618" s="20"/>
    </row>
    <row r="619" spans="2:9" ht="15.75">
      <c r="B619" s="9">
        <v>304</v>
      </c>
      <c r="C619" s="12" t="s">
        <v>434</v>
      </c>
      <c r="D619" s="13" t="s">
        <v>139</v>
      </c>
      <c r="E619" s="9" t="s">
        <v>736</v>
      </c>
      <c r="F619" s="20">
        <f t="shared" si="16"/>
        <v>1.2170000000000001</v>
      </c>
      <c r="G619" s="20">
        <v>1.2170000000000001</v>
      </c>
      <c r="H619" s="20"/>
      <c r="I619" s="20"/>
    </row>
    <row r="620" spans="2:9" ht="15.75">
      <c r="B620" s="9">
        <v>305</v>
      </c>
      <c r="C620" s="12" t="s">
        <v>435</v>
      </c>
      <c r="D620" s="13" t="s">
        <v>147</v>
      </c>
      <c r="E620" s="9" t="s">
        <v>736</v>
      </c>
      <c r="F620" s="20">
        <f t="shared" si="16"/>
        <v>0.497</v>
      </c>
      <c r="G620" s="20"/>
      <c r="H620" s="20"/>
      <c r="I620" s="20">
        <v>0.497</v>
      </c>
    </row>
    <row r="621" spans="2:9" ht="15.75">
      <c r="B621" s="9">
        <v>306</v>
      </c>
      <c r="C621" s="12" t="s">
        <v>436</v>
      </c>
      <c r="D621" s="13" t="s">
        <v>369</v>
      </c>
      <c r="E621" s="9" t="s">
        <v>736</v>
      </c>
      <c r="F621" s="20">
        <f t="shared" si="16"/>
        <v>1.532</v>
      </c>
      <c r="G621" s="20"/>
      <c r="H621" s="20"/>
      <c r="I621" s="20">
        <v>1.532</v>
      </c>
    </row>
    <row r="622" spans="2:9" ht="15.75">
      <c r="B622" s="94">
        <v>307</v>
      </c>
      <c r="C622" s="94" t="s">
        <v>437</v>
      </c>
      <c r="D622" s="13" t="s">
        <v>897</v>
      </c>
      <c r="E622" s="79" t="s">
        <v>740</v>
      </c>
      <c r="F622" s="85">
        <f>SUM(G622:I624)</f>
        <v>2.9469999999999996</v>
      </c>
      <c r="G622" s="20">
        <v>2.2759999999999998</v>
      </c>
      <c r="H622" s="20"/>
      <c r="I622" s="20"/>
    </row>
    <row r="623" spans="2:9" ht="15.75">
      <c r="B623" s="99"/>
      <c r="C623" s="99"/>
      <c r="D623" s="13" t="s">
        <v>898</v>
      </c>
      <c r="E623" s="79" t="s">
        <v>736</v>
      </c>
      <c r="F623" s="86"/>
      <c r="G623" s="20"/>
      <c r="H623" s="20">
        <v>0.48599999999999999</v>
      </c>
      <c r="I623" s="20"/>
    </row>
    <row r="624" spans="2:9" ht="15.75">
      <c r="B624" s="95"/>
      <c r="C624" s="95"/>
      <c r="D624" s="13" t="s">
        <v>896</v>
      </c>
      <c r="E624" s="9" t="s">
        <v>736</v>
      </c>
      <c r="F624" s="87"/>
      <c r="G624" s="20"/>
      <c r="H624" s="20"/>
      <c r="I624" s="20">
        <v>0.185</v>
      </c>
    </row>
    <row r="625" spans="2:9" ht="15.75">
      <c r="B625" s="9">
        <v>308</v>
      </c>
      <c r="C625" s="12" t="s">
        <v>438</v>
      </c>
      <c r="D625" s="13" t="s">
        <v>439</v>
      </c>
      <c r="E625" s="9" t="s">
        <v>740</v>
      </c>
      <c r="F625" s="20">
        <f t="shared" si="16"/>
        <v>0.85699999999999998</v>
      </c>
      <c r="G625" s="20">
        <v>0.85699999999999998</v>
      </c>
      <c r="H625" s="20"/>
      <c r="I625" s="20"/>
    </row>
    <row r="626" spans="2:9" s="75" customFormat="1" ht="15.75">
      <c r="B626" s="96">
        <v>309</v>
      </c>
      <c r="C626" s="96" t="s">
        <v>440</v>
      </c>
      <c r="D626" s="44" t="s">
        <v>900</v>
      </c>
      <c r="E626" s="45" t="s">
        <v>740</v>
      </c>
      <c r="F626" s="88">
        <f>SUM(G626:I629)</f>
        <v>1.6459999999999999</v>
      </c>
      <c r="G626" s="42">
        <v>0.59</v>
      </c>
      <c r="H626" s="42"/>
      <c r="I626" s="42"/>
    </row>
    <row r="627" spans="2:9" s="75" customFormat="1" ht="15.75">
      <c r="B627" s="97"/>
      <c r="C627" s="97"/>
      <c r="D627" s="44" t="s">
        <v>901</v>
      </c>
      <c r="E627" s="45" t="s">
        <v>740</v>
      </c>
      <c r="F627" s="89"/>
      <c r="G627" s="42">
        <v>0.48</v>
      </c>
      <c r="H627" s="42"/>
      <c r="I627" s="42"/>
    </row>
    <row r="628" spans="2:9" s="75" customFormat="1" ht="15.75">
      <c r="B628" s="97"/>
      <c r="C628" s="97"/>
      <c r="D628" s="44" t="s">
        <v>899</v>
      </c>
      <c r="E628" s="45" t="s">
        <v>740</v>
      </c>
      <c r="F628" s="89"/>
      <c r="G628" s="42">
        <v>0.27600000000000002</v>
      </c>
      <c r="H628" s="42"/>
      <c r="I628" s="42"/>
    </row>
    <row r="629" spans="2:9" s="75" customFormat="1" ht="15.75">
      <c r="B629" s="98"/>
      <c r="C629" s="98"/>
      <c r="D629" s="44" t="s">
        <v>902</v>
      </c>
      <c r="E629" s="45" t="s">
        <v>736</v>
      </c>
      <c r="F629" s="90"/>
      <c r="G629" s="42">
        <v>0.3</v>
      </c>
      <c r="H629" s="42"/>
      <c r="I629" s="42"/>
    </row>
    <row r="630" spans="2:9" s="75" customFormat="1" ht="15.75">
      <c r="B630" s="96">
        <v>310</v>
      </c>
      <c r="C630" s="96" t="s">
        <v>441</v>
      </c>
      <c r="D630" s="44" t="s">
        <v>903</v>
      </c>
      <c r="E630" s="45" t="s">
        <v>736</v>
      </c>
      <c r="F630" s="88">
        <f>SUM(G630:I632)</f>
        <v>2.2470000000000003</v>
      </c>
      <c r="G630" s="42">
        <v>1.7090000000000001</v>
      </c>
      <c r="H630" s="42"/>
      <c r="I630" s="42"/>
    </row>
    <row r="631" spans="2:9" s="75" customFormat="1" ht="15.75">
      <c r="B631" s="97"/>
      <c r="C631" s="97"/>
      <c r="D631" s="44" t="s">
        <v>904</v>
      </c>
      <c r="E631" s="45" t="s">
        <v>736</v>
      </c>
      <c r="F631" s="89"/>
      <c r="G631" s="42">
        <v>0.438</v>
      </c>
      <c r="H631" s="42"/>
      <c r="I631" s="42"/>
    </row>
    <row r="632" spans="2:9" s="75" customFormat="1" ht="15.75">
      <c r="B632" s="98"/>
      <c r="C632" s="98"/>
      <c r="D632" s="44" t="s">
        <v>905</v>
      </c>
      <c r="E632" s="45" t="s">
        <v>736</v>
      </c>
      <c r="F632" s="90"/>
      <c r="G632" s="42">
        <v>0.1</v>
      </c>
      <c r="H632" s="42"/>
      <c r="I632" s="42"/>
    </row>
    <row r="633" spans="2:9" ht="15.75">
      <c r="B633" s="94">
        <v>311</v>
      </c>
      <c r="C633" s="94" t="s">
        <v>442</v>
      </c>
      <c r="D633" s="13" t="s">
        <v>907</v>
      </c>
      <c r="E633" s="45" t="s">
        <v>736</v>
      </c>
      <c r="F633" s="85">
        <f>SUM(G633:I634)</f>
        <v>0.86399999999999999</v>
      </c>
      <c r="G633" s="20"/>
      <c r="H633" s="20"/>
      <c r="I633" s="20">
        <v>0.77</v>
      </c>
    </row>
    <row r="634" spans="2:9" ht="15.75">
      <c r="B634" s="95"/>
      <c r="C634" s="95"/>
      <c r="D634" s="13" t="s">
        <v>906</v>
      </c>
      <c r="E634" s="45" t="s">
        <v>736</v>
      </c>
      <c r="F634" s="87"/>
      <c r="G634" s="20"/>
      <c r="H634" s="20"/>
      <c r="I634" s="20">
        <v>9.4E-2</v>
      </c>
    </row>
    <row r="635" spans="2:9" ht="15.75">
      <c r="B635" s="94">
        <v>312</v>
      </c>
      <c r="C635" s="94" t="s">
        <v>443</v>
      </c>
      <c r="D635" s="13" t="s">
        <v>777</v>
      </c>
      <c r="E635" s="45" t="s">
        <v>740</v>
      </c>
      <c r="F635" s="85">
        <f>SUM(G635:I636)</f>
        <v>2.464</v>
      </c>
      <c r="G635" s="20">
        <v>2.008</v>
      </c>
      <c r="H635" s="20"/>
      <c r="I635" s="20"/>
    </row>
    <row r="636" spans="2:9" ht="15.75">
      <c r="B636" s="95"/>
      <c r="C636" s="95"/>
      <c r="D636" s="13" t="s">
        <v>718</v>
      </c>
      <c r="E636" s="9" t="s">
        <v>736</v>
      </c>
      <c r="F636" s="87"/>
      <c r="G636" s="20"/>
      <c r="H636" s="20">
        <v>0.45600000000000002</v>
      </c>
      <c r="I636" s="20"/>
    </row>
    <row r="637" spans="2:9" ht="15.75">
      <c r="B637" s="9">
        <v>313</v>
      </c>
      <c r="C637" s="12" t="s">
        <v>444</v>
      </c>
      <c r="D637" s="13" t="s">
        <v>408</v>
      </c>
      <c r="E637" s="9" t="s">
        <v>736</v>
      </c>
      <c r="F637" s="20">
        <f t="shared" si="16"/>
        <v>0.42599999999999999</v>
      </c>
      <c r="G637" s="20"/>
      <c r="H637" s="20">
        <v>0.42599999999999999</v>
      </c>
      <c r="I637" s="20"/>
    </row>
    <row r="638" spans="2:9" s="75" customFormat="1" ht="15.75">
      <c r="B638" s="96">
        <v>314</v>
      </c>
      <c r="C638" s="96" t="s">
        <v>445</v>
      </c>
      <c r="D638" s="44" t="s">
        <v>600</v>
      </c>
      <c r="E638" s="45" t="s">
        <v>736</v>
      </c>
      <c r="F638" s="88">
        <f>SUM(G638:I641)</f>
        <v>1.6739999999999999</v>
      </c>
      <c r="G638" s="42"/>
      <c r="H638" s="42">
        <v>0.58699999999999997</v>
      </c>
      <c r="I638" s="42"/>
    </row>
    <row r="639" spans="2:9" s="75" customFormat="1" ht="15.75">
      <c r="B639" s="97"/>
      <c r="C639" s="97"/>
      <c r="D639" s="44" t="s">
        <v>601</v>
      </c>
      <c r="E639" s="45" t="s">
        <v>736</v>
      </c>
      <c r="F639" s="89"/>
      <c r="G639" s="42"/>
      <c r="H639" s="42">
        <v>0.3</v>
      </c>
      <c r="I639" s="42"/>
    </row>
    <row r="640" spans="2:9" s="75" customFormat="1" ht="15.75">
      <c r="B640" s="97"/>
      <c r="C640" s="97"/>
      <c r="D640" s="44" t="s">
        <v>602</v>
      </c>
      <c r="E640" s="45" t="s">
        <v>736</v>
      </c>
      <c r="F640" s="89"/>
      <c r="G640" s="42"/>
      <c r="H640" s="42"/>
      <c r="I640" s="42">
        <v>0.49</v>
      </c>
    </row>
    <row r="641" spans="2:9" s="75" customFormat="1" ht="15.75">
      <c r="B641" s="98"/>
      <c r="C641" s="98"/>
      <c r="D641" s="44" t="s">
        <v>603</v>
      </c>
      <c r="E641" s="45" t="s">
        <v>736</v>
      </c>
      <c r="F641" s="90"/>
      <c r="G641" s="42"/>
      <c r="H641" s="42"/>
      <c r="I641" s="42">
        <v>0.29699999999999999</v>
      </c>
    </row>
    <row r="642" spans="2:9" ht="15.75">
      <c r="B642" s="94">
        <v>315</v>
      </c>
      <c r="C642" s="94" t="s">
        <v>446</v>
      </c>
      <c r="D642" s="13" t="s">
        <v>663</v>
      </c>
      <c r="E642" s="45" t="s">
        <v>736</v>
      </c>
      <c r="F642" s="85">
        <f>SUM(G642:I643)</f>
        <v>1.867</v>
      </c>
      <c r="G642" s="20"/>
      <c r="H642" s="20"/>
      <c r="I642" s="20">
        <v>1.462</v>
      </c>
    </row>
    <row r="643" spans="2:9" ht="15.75">
      <c r="B643" s="95"/>
      <c r="C643" s="95"/>
      <c r="D643" s="13" t="s">
        <v>664</v>
      </c>
      <c r="E643" s="9" t="s">
        <v>736</v>
      </c>
      <c r="F643" s="87"/>
      <c r="G643" s="20"/>
      <c r="H643" s="20"/>
      <c r="I643" s="20">
        <v>0.40500000000000003</v>
      </c>
    </row>
    <row r="644" spans="2:9" ht="15.75">
      <c r="B644" s="9"/>
      <c r="C644" s="9" t="s">
        <v>15</v>
      </c>
      <c r="D644" s="13"/>
      <c r="E644" s="9"/>
      <c r="F644" s="10">
        <f>SUM(F613:F642)</f>
        <v>22.123999999999995</v>
      </c>
      <c r="G644" s="10">
        <f>SUM(G613:G643)</f>
        <v>12.837</v>
      </c>
      <c r="H644" s="10">
        <f t="shared" ref="H644:I644" si="19">SUM(H615:H643)</f>
        <v>2.5729999999999995</v>
      </c>
      <c r="I644" s="10">
        <f t="shared" si="19"/>
        <v>5.8480000000000008</v>
      </c>
    </row>
    <row r="645" spans="2:9" ht="15.75">
      <c r="B645" s="9"/>
      <c r="C645" s="111" t="s">
        <v>594</v>
      </c>
      <c r="D645" s="112"/>
      <c r="E645" s="112"/>
      <c r="F645" s="112"/>
      <c r="G645" s="112"/>
      <c r="H645" s="112"/>
      <c r="I645" s="113"/>
    </row>
    <row r="646" spans="2:9" ht="15.75">
      <c r="B646" s="94">
        <v>316</v>
      </c>
      <c r="C646" s="94" t="s">
        <v>447</v>
      </c>
      <c r="D646" s="13" t="s">
        <v>909</v>
      </c>
      <c r="E646" s="9" t="s">
        <v>736</v>
      </c>
      <c r="F646" s="91">
        <f>SUM(G646:I648)</f>
        <v>0.84199999999999997</v>
      </c>
      <c r="G646" s="79"/>
      <c r="H646" s="79"/>
      <c r="I646" s="79">
        <v>0.69499999999999995</v>
      </c>
    </row>
    <row r="647" spans="2:9" ht="15.75">
      <c r="B647" s="99"/>
      <c r="C647" s="99"/>
      <c r="D647" s="13" t="s">
        <v>910</v>
      </c>
      <c r="E647" s="79" t="s">
        <v>736</v>
      </c>
      <c r="F647" s="92"/>
      <c r="G647" s="79"/>
      <c r="H647" s="79"/>
      <c r="I647" s="79">
        <v>4.2999999999999997E-2</v>
      </c>
    </row>
    <row r="648" spans="2:9" ht="15.75">
      <c r="B648" s="95"/>
      <c r="C648" s="95"/>
      <c r="D648" s="13" t="s">
        <v>908</v>
      </c>
      <c r="E648" s="79" t="s">
        <v>736</v>
      </c>
      <c r="F648" s="93"/>
      <c r="G648" s="10"/>
      <c r="H648" s="10"/>
      <c r="I648" s="10">
        <v>0.104</v>
      </c>
    </row>
    <row r="649" spans="2:9" ht="15.75">
      <c r="B649" s="9"/>
      <c r="C649" s="9" t="s">
        <v>15</v>
      </c>
      <c r="D649" s="13"/>
      <c r="E649" s="9"/>
      <c r="F649" s="10">
        <f>F646</f>
        <v>0.84199999999999997</v>
      </c>
      <c r="G649" s="10">
        <f t="shared" ref="G649:H649" si="20">G648</f>
        <v>0</v>
      </c>
      <c r="H649" s="10">
        <f t="shared" si="20"/>
        <v>0</v>
      </c>
      <c r="I649" s="10">
        <f>SUM(I646:I648)</f>
        <v>0.84199999999999997</v>
      </c>
    </row>
    <row r="650" spans="2:9" ht="15.75">
      <c r="B650" s="9"/>
      <c r="C650" s="111" t="s">
        <v>449</v>
      </c>
      <c r="D650" s="112"/>
      <c r="E650" s="112"/>
      <c r="F650" s="112"/>
      <c r="G650" s="112"/>
      <c r="H650" s="112"/>
      <c r="I650" s="113"/>
    </row>
    <row r="651" spans="2:9" ht="15.75">
      <c r="B651" s="17">
        <v>317</v>
      </c>
      <c r="C651" s="29" t="s">
        <v>448</v>
      </c>
      <c r="D651" s="19" t="s">
        <v>454</v>
      </c>
      <c r="E651" s="17" t="s">
        <v>736</v>
      </c>
      <c r="F651" s="20">
        <f t="shared" si="16"/>
        <v>1.2350000000000001</v>
      </c>
      <c r="G651" s="20">
        <v>1.2350000000000001</v>
      </c>
      <c r="H651" s="20"/>
      <c r="I651" s="20"/>
    </row>
    <row r="652" spans="2:9" ht="31.5">
      <c r="B652" s="82">
        <v>318</v>
      </c>
      <c r="C652" s="82" t="s">
        <v>450</v>
      </c>
      <c r="D652" s="32" t="s">
        <v>911</v>
      </c>
      <c r="E652" s="45" t="s">
        <v>740</v>
      </c>
      <c r="F652" s="85">
        <f>SUM(G652:I654)</f>
        <v>0.59699999999999998</v>
      </c>
      <c r="G652" s="20">
        <v>0.27400000000000002</v>
      </c>
      <c r="H652" s="20"/>
      <c r="I652" s="20"/>
    </row>
    <row r="653" spans="2:9" ht="31.5">
      <c r="B653" s="83"/>
      <c r="C653" s="83"/>
      <c r="D653" s="32" t="s">
        <v>912</v>
      </c>
      <c r="E653" s="45" t="s">
        <v>740</v>
      </c>
      <c r="F653" s="86"/>
      <c r="G653" s="20">
        <v>6.5000000000000002E-2</v>
      </c>
      <c r="H653" s="20"/>
      <c r="I653" s="20"/>
    </row>
    <row r="654" spans="2:9" ht="31.5">
      <c r="B654" s="84"/>
      <c r="C654" s="84"/>
      <c r="D654" s="32" t="s">
        <v>913</v>
      </c>
      <c r="E654" s="45" t="s">
        <v>740</v>
      </c>
      <c r="F654" s="87"/>
      <c r="G654" s="20">
        <v>8.5999999999999993E-2</v>
      </c>
      <c r="H654" s="20"/>
      <c r="I654" s="20">
        <v>0.17199999999999999</v>
      </c>
    </row>
    <row r="655" spans="2:9" ht="15.75">
      <c r="B655" s="17">
        <v>319</v>
      </c>
      <c r="C655" s="29" t="s">
        <v>451</v>
      </c>
      <c r="D655" s="19" t="s">
        <v>744</v>
      </c>
      <c r="E655" s="17" t="s">
        <v>736</v>
      </c>
      <c r="F655" s="20">
        <f t="shared" si="16"/>
        <v>2.802</v>
      </c>
      <c r="G655" s="20">
        <v>2.802</v>
      </c>
      <c r="H655" s="20"/>
      <c r="I655" s="20"/>
    </row>
    <row r="656" spans="2:9" ht="15.75">
      <c r="B656" s="82">
        <v>320</v>
      </c>
      <c r="C656" s="82" t="s">
        <v>452</v>
      </c>
      <c r="D656" s="19" t="s">
        <v>915</v>
      </c>
      <c r="E656" s="45" t="s">
        <v>740</v>
      </c>
      <c r="F656" s="85">
        <f>SUM(G656:I658)</f>
        <v>2.1219999999999999</v>
      </c>
      <c r="G656" s="20">
        <v>1.67</v>
      </c>
      <c r="H656" s="20"/>
      <c r="I656" s="20"/>
    </row>
    <row r="657" spans="2:9" ht="15.75">
      <c r="B657" s="83"/>
      <c r="C657" s="83"/>
      <c r="D657" s="19" t="s">
        <v>916</v>
      </c>
      <c r="E657" s="17" t="s">
        <v>736</v>
      </c>
      <c r="F657" s="86"/>
      <c r="G657" s="20"/>
      <c r="H657" s="20"/>
      <c r="I657" s="20">
        <v>0.109</v>
      </c>
    </row>
    <row r="658" spans="2:9" ht="15.75">
      <c r="B658" s="84"/>
      <c r="C658" s="84"/>
      <c r="D658" s="19" t="s">
        <v>914</v>
      </c>
      <c r="E658" s="17" t="s">
        <v>736</v>
      </c>
      <c r="F658" s="87"/>
      <c r="G658" s="20"/>
      <c r="H658" s="20"/>
      <c r="I658" s="20">
        <v>0.34300000000000003</v>
      </c>
    </row>
    <row r="659" spans="2:9" ht="15.75">
      <c r="B659" s="82">
        <v>321</v>
      </c>
      <c r="C659" s="82" t="s">
        <v>453</v>
      </c>
      <c r="D659" s="19" t="s">
        <v>918</v>
      </c>
      <c r="E659" s="17" t="s">
        <v>736</v>
      </c>
      <c r="F659" s="85">
        <f>SUM(G659:I660)</f>
        <v>0.80800000000000005</v>
      </c>
      <c r="G659" s="20"/>
      <c r="H659" s="20"/>
      <c r="I659" s="20">
        <v>0.46800000000000003</v>
      </c>
    </row>
    <row r="660" spans="2:9" ht="15.75">
      <c r="B660" s="84"/>
      <c r="C660" s="84"/>
      <c r="D660" s="19" t="s">
        <v>917</v>
      </c>
      <c r="E660" s="17" t="s">
        <v>736</v>
      </c>
      <c r="F660" s="87"/>
      <c r="G660" s="20"/>
      <c r="H660" s="20"/>
      <c r="I660" s="20">
        <v>0.34</v>
      </c>
    </row>
    <row r="661" spans="2:9" ht="15.75">
      <c r="B661" s="17">
        <v>322</v>
      </c>
      <c r="C661" s="29" t="s">
        <v>455</v>
      </c>
      <c r="D661" s="19" t="s">
        <v>37</v>
      </c>
      <c r="E661" s="17" t="s">
        <v>736</v>
      </c>
      <c r="F661" s="20">
        <f t="shared" si="16"/>
        <v>0.84899999999999998</v>
      </c>
      <c r="G661" s="20"/>
      <c r="H661" s="42">
        <v>0.45</v>
      </c>
      <c r="I661" s="20">
        <v>0.39900000000000002</v>
      </c>
    </row>
    <row r="662" spans="2:9" ht="15.75">
      <c r="B662" s="17"/>
      <c r="C662" s="17" t="s">
        <v>15</v>
      </c>
      <c r="D662" s="19"/>
      <c r="E662" s="17"/>
      <c r="F662" s="20">
        <f>SUM(F651:F661)</f>
        <v>8.4130000000000003</v>
      </c>
      <c r="G662" s="20">
        <f>SUM(G651:G661)</f>
        <v>6.1319999999999997</v>
      </c>
      <c r="H662" s="20">
        <f t="shared" ref="H662:I662" si="21">SUM(H651:H661)</f>
        <v>0.45</v>
      </c>
      <c r="I662" s="20">
        <f t="shared" si="21"/>
        <v>1.8310000000000002</v>
      </c>
    </row>
    <row r="663" spans="2:9" ht="15.75">
      <c r="B663" s="17"/>
      <c r="C663" s="168" t="s">
        <v>595</v>
      </c>
      <c r="D663" s="169"/>
      <c r="E663" s="169"/>
      <c r="F663" s="169"/>
      <c r="G663" s="169"/>
      <c r="H663" s="169"/>
      <c r="I663" s="170"/>
    </row>
    <row r="664" spans="2:9" ht="15.75">
      <c r="B664" s="82">
        <v>323</v>
      </c>
      <c r="C664" s="82" t="s">
        <v>456</v>
      </c>
      <c r="D664" s="19" t="s">
        <v>920</v>
      </c>
      <c r="E664" s="17" t="s">
        <v>736</v>
      </c>
      <c r="F664" s="85">
        <f>SUM(G664:I665)</f>
        <v>1.851</v>
      </c>
      <c r="G664" s="17"/>
      <c r="H664" s="17"/>
      <c r="I664" s="17">
        <v>1.3340000000000001</v>
      </c>
    </row>
    <row r="665" spans="2:9" ht="15.75">
      <c r="B665" s="84"/>
      <c r="C665" s="84"/>
      <c r="D665" s="19" t="s">
        <v>919</v>
      </c>
      <c r="E665" s="17" t="s">
        <v>736</v>
      </c>
      <c r="F665" s="87"/>
      <c r="G665" s="20"/>
      <c r="H665" s="20"/>
      <c r="I665" s="20">
        <v>0.51700000000000002</v>
      </c>
    </row>
    <row r="666" spans="2:9" ht="19.149999999999999" customHeight="1">
      <c r="B666" s="17"/>
      <c r="C666" s="17" t="s">
        <v>15</v>
      </c>
      <c r="D666" s="19"/>
      <c r="E666" s="17"/>
      <c r="F666" s="20">
        <f>F664</f>
        <v>1.851</v>
      </c>
      <c r="G666" s="20">
        <f t="shared" ref="G666:H666" si="22">G665</f>
        <v>0</v>
      </c>
      <c r="H666" s="20">
        <f t="shared" si="22"/>
        <v>0</v>
      </c>
      <c r="I666" s="20">
        <f>SUM(I664:I665)</f>
        <v>1.851</v>
      </c>
    </row>
    <row r="667" spans="2:9" ht="15.75">
      <c r="B667" s="17"/>
      <c r="C667" s="168" t="s">
        <v>596</v>
      </c>
      <c r="D667" s="169"/>
      <c r="E667" s="169"/>
      <c r="F667" s="169"/>
      <c r="G667" s="169"/>
      <c r="H667" s="169"/>
      <c r="I667" s="170"/>
    </row>
    <row r="668" spans="2:9" ht="15.75">
      <c r="B668" s="17">
        <v>324</v>
      </c>
      <c r="C668" s="29" t="s">
        <v>457</v>
      </c>
      <c r="D668" s="19" t="s">
        <v>458</v>
      </c>
      <c r="E668" s="17" t="s">
        <v>736</v>
      </c>
      <c r="F668" s="20">
        <f t="shared" si="16"/>
        <v>0.78</v>
      </c>
      <c r="G668" s="20"/>
      <c r="H668" s="20"/>
      <c r="I668" s="20">
        <v>0.78</v>
      </c>
    </row>
    <row r="669" spans="2:9" ht="15.75">
      <c r="B669" s="17"/>
      <c r="C669" s="17" t="s">
        <v>15</v>
      </c>
      <c r="D669" s="19"/>
      <c r="E669" s="17"/>
      <c r="F669" s="20">
        <f>F668</f>
        <v>0.78</v>
      </c>
      <c r="G669" s="20">
        <f t="shared" ref="G669:H669" si="23">SUM(G668)</f>
        <v>0</v>
      </c>
      <c r="H669" s="20">
        <f t="shared" si="23"/>
        <v>0</v>
      </c>
      <c r="I669" s="20">
        <f>SUM(I668)</f>
        <v>0.78</v>
      </c>
    </row>
    <row r="670" spans="2:9" ht="15.75">
      <c r="B670" s="17"/>
      <c r="C670" s="21" t="s">
        <v>91</v>
      </c>
      <c r="D670" s="22"/>
      <c r="E670" s="21"/>
      <c r="F670" s="23">
        <f>ROUND(F644+F649+F662+F666+F669,3)</f>
        <v>34.01</v>
      </c>
      <c r="G670" s="23">
        <f>ROUND(G644+G649+G662+G666+G669,3)</f>
        <v>18.969000000000001</v>
      </c>
      <c r="H670" s="23">
        <f>ROUND(H644+H649+H662+H666+H669,3)</f>
        <v>3.0230000000000001</v>
      </c>
      <c r="I670" s="23">
        <f>ROUND(I644+I649+I662+I666+I669,3)</f>
        <v>11.151999999999999</v>
      </c>
    </row>
    <row r="671" spans="2:9" ht="15.75">
      <c r="B671" s="9"/>
      <c r="C671" s="128" t="s">
        <v>459</v>
      </c>
      <c r="D671" s="129"/>
      <c r="E671" s="129"/>
      <c r="F671" s="129"/>
      <c r="G671" s="129"/>
      <c r="H671" s="129"/>
      <c r="I671" s="130"/>
    </row>
    <row r="672" spans="2:9" ht="15.75">
      <c r="B672" s="9"/>
      <c r="C672" s="111" t="s">
        <v>460</v>
      </c>
      <c r="D672" s="112"/>
      <c r="E672" s="112"/>
      <c r="F672" s="112"/>
      <c r="G672" s="112"/>
      <c r="H672" s="112"/>
      <c r="I672" s="113"/>
    </row>
    <row r="673" spans="2:9" ht="15.75">
      <c r="B673" s="9">
        <v>325</v>
      </c>
      <c r="C673" s="12" t="s">
        <v>461</v>
      </c>
      <c r="D673" s="13" t="s">
        <v>579</v>
      </c>
      <c r="E673" s="9" t="s">
        <v>736</v>
      </c>
      <c r="F673" s="10">
        <f t="shared" si="16"/>
        <v>1.7250000000000001</v>
      </c>
      <c r="G673" s="10">
        <v>1.7250000000000001</v>
      </c>
      <c r="H673" s="10"/>
      <c r="I673" s="10"/>
    </row>
    <row r="674" spans="2:9" ht="15.75">
      <c r="B674" s="94">
        <v>326</v>
      </c>
      <c r="C674" s="124" t="s">
        <v>462</v>
      </c>
      <c r="D674" s="13" t="s">
        <v>663</v>
      </c>
      <c r="E674" s="9" t="s">
        <v>736</v>
      </c>
      <c r="F674" s="91">
        <f>SUM(G674:I676)</f>
        <v>2.1120000000000001</v>
      </c>
      <c r="G674" s="10"/>
      <c r="H674" s="41">
        <v>1.1000000000000001</v>
      </c>
      <c r="I674" s="10">
        <v>0.45</v>
      </c>
    </row>
    <row r="675" spans="2:9" ht="15.75">
      <c r="B675" s="99"/>
      <c r="C675" s="135"/>
      <c r="D675" s="44" t="s">
        <v>664</v>
      </c>
      <c r="E675" s="9" t="s">
        <v>736</v>
      </c>
      <c r="F675" s="92"/>
      <c r="G675" s="10"/>
      <c r="H675" s="10"/>
      <c r="I675" s="10">
        <v>0.27500000000000002</v>
      </c>
    </row>
    <row r="676" spans="2:9" ht="15.75">
      <c r="B676" s="107"/>
      <c r="C676" s="126"/>
      <c r="D676" s="13" t="s">
        <v>665</v>
      </c>
      <c r="E676" s="9" t="s">
        <v>736</v>
      </c>
      <c r="F676" s="107"/>
      <c r="G676" s="10"/>
      <c r="H676" s="10"/>
      <c r="I676" s="10">
        <v>0.28699999999999998</v>
      </c>
    </row>
    <row r="677" spans="2:9" ht="15.75">
      <c r="B677" s="94">
        <v>327</v>
      </c>
      <c r="C677" s="124" t="s">
        <v>463</v>
      </c>
      <c r="D677" s="13" t="s">
        <v>666</v>
      </c>
      <c r="E677" s="9" t="s">
        <v>736</v>
      </c>
      <c r="F677" s="91">
        <f>SUM(G677:I681)</f>
        <v>2.7069999999999999</v>
      </c>
      <c r="G677" s="10"/>
      <c r="H677" s="10"/>
      <c r="I677" s="10">
        <v>2.4279999999999999</v>
      </c>
    </row>
    <row r="678" spans="2:9" ht="15.75">
      <c r="B678" s="121"/>
      <c r="C678" s="125"/>
      <c r="D678" s="13" t="s">
        <v>667</v>
      </c>
      <c r="E678" s="9" t="s">
        <v>736</v>
      </c>
      <c r="F678" s="121"/>
      <c r="G678" s="10">
        <v>1.7999999999999999E-2</v>
      </c>
      <c r="H678" s="10"/>
      <c r="I678" s="10"/>
    </row>
    <row r="679" spans="2:9" ht="15.75">
      <c r="B679" s="121"/>
      <c r="C679" s="125"/>
      <c r="D679" s="13" t="s">
        <v>678</v>
      </c>
      <c r="E679" s="9" t="s">
        <v>736</v>
      </c>
      <c r="F679" s="121"/>
      <c r="G679" s="10"/>
      <c r="H679" s="10"/>
      <c r="I679" s="10">
        <v>5.5E-2</v>
      </c>
    </row>
    <row r="680" spans="2:9" ht="15.75">
      <c r="B680" s="121"/>
      <c r="C680" s="125"/>
      <c r="D680" s="13" t="s">
        <v>668</v>
      </c>
      <c r="E680" s="9" t="s">
        <v>736</v>
      </c>
      <c r="F680" s="121"/>
      <c r="G680" s="10"/>
      <c r="H680" s="10"/>
      <c r="I680" s="10">
        <v>0.104</v>
      </c>
    </row>
    <row r="681" spans="2:9" ht="15.75">
      <c r="B681" s="107"/>
      <c r="C681" s="126"/>
      <c r="D681" s="13" t="s">
        <v>669</v>
      </c>
      <c r="E681" s="9" t="s">
        <v>736</v>
      </c>
      <c r="F681" s="107"/>
      <c r="G681" s="10"/>
      <c r="H681" s="10"/>
      <c r="I681" s="10">
        <v>0.10199999999999999</v>
      </c>
    </row>
    <row r="682" spans="2:9" ht="15.75">
      <c r="B682" s="94">
        <v>328</v>
      </c>
      <c r="C682" s="94" t="s">
        <v>464</v>
      </c>
      <c r="D682" s="13" t="s">
        <v>670</v>
      </c>
      <c r="E682" s="9" t="s">
        <v>736</v>
      </c>
      <c r="F682" s="91">
        <f>SUM(G682:I683)</f>
        <v>2.0760000000000001</v>
      </c>
      <c r="G682" s="10">
        <v>0.81499999999999995</v>
      </c>
      <c r="H682" s="10"/>
      <c r="I682" s="10"/>
    </row>
    <row r="683" spans="2:9" ht="15.75">
      <c r="B683" s="95"/>
      <c r="C683" s="95"/>
      <c r="D683" s="13" t="s">
        <v>671</v>
      </c>
      <c r="E683" s="9" t="s">
        <v>736</v>
      </c>
      <c r="F683" s="93"/>
      <c r="G683" s="41">
        <v>0.6</v>
      </c>
      <c r="H683" s="10"/>
      <c r="I683" s="10">
        <v>0.66100000000000003</v>
      </c>
    </row>
    <row r="684" spans="2:9" ht="15.75">
      <c r="B684" s="94">
        <v>329</v>
      </c>
      <c r="C684" s="124" t="s">
        <v>465</v>
      </c>
      <c r="D684" s="13" t="s">
        <v>672</v>
      </c>
      <c r="E684" s="9" t="s">
        <v>736</v>
      </c>
      <c r="F684" s="100">
        <f>SUM(G684:I689)</f>
        <v>2.8540000000000001</v>
      </c>
      <c r="G684" s="41">
        <v>1.823</v>
      </c>
      <c r="H684" s="41"/>
      <c r="I684" s="41"/>
    </row>
    <row r="685" spans="2:9" ht="15.75">
      <c r="B685" s="121"/>
      <c r="C685" s="125"/>
      <c r="D685" s="13" t="s">
        <v>673</v>
      </c>
      <c r="E685" s="9" t="s">
        <v>736</v>
      </c>
      <c r="F685" s="122"/>
      <c r="G685" s="41">
        <v>0.13</v>
      </c>
      <c r="H685" s="41"/>
      <c r="I685" s="41"/>
    </row>
    <row r="686" spans="2:9" ht="15.75">
      <c r="B686" s="121"/>
      <c r="C686" s="125"/>
      <c r="D686" s="13" t="s">
        <v>674</v>
      </c>
      <c r="E686" s="9" t="s">
        <v>736</v>
      </c>
      <c r="F686" s="122"/>
      <c r="G686" s="41">
        <v>0.1</v>
      </c>
      <c r="H686" s="41"/>
      <c r="I686" s="41"/>
    </row>
    <row r="687" spans="2:9" ht="15.75">
      <c r="B687" s="121"/>
      <c r="C687" s="125"/>
      <c r="D687" s="13" t="s">
        <v>675</v>
      </c>
      <c r="E687" s="9" t="s">
        <v>736</v>
      </c>
      <c r="F687" s="122"/>
      <c r="G687" s="41">
        <v>9.2999999999999999E-2</v>
      </c>
      <c r="H687" s="41"/>
      <c r="I687" s="41"/>
    </row>
    <row r="688" spans="2:9" ht="15.75">
      <c r="B688" s="121"/>
      <c r="C688" s="125"/>
      <c r="D688" s="13" t="s">
        <v>676</v>
      </c>
      <c r="E688" s="9" t="s">
        <v>736</v>
      </c>
      <c r="F688" s="122"/>
      <c r="G688" s="41">
        <v>0.14799999999999999</v>
      </c>
      <c r="H688" s="41"/>
      <c r="I688" s="41"/>
    </row>
    <row r="689" spans="2:9" ht="15.75">
      <c r="B689" s="107"/>
      <c r="C689" s="126"/>
      <c r="D689" s="13" t="s">
        <v>677</v>
      </c>
      <c r="E689" s="9" t="s">
        <v>736</v>
      </c>
      <c r="F689" s="123"/>
      <c r="G689" s="41"/>
      <c r="H689" s="41">
        <v>0.56000000000000005</v>
      </c>
      <c r="I689" s="41"/>
    </row>
    <row r="690" spans="2:9" ht="15.75">
      <c r="B690" s="9">
        <v>330</v>
      </c>
      <c r="C690" s="12" t="s">
        <v>746</v>
      </c>
      <c r="D690" s="13" t="s">
        <v>551</v>
      </c>
      <c r="E690" s="9" t="s">
        <v>736</v>
      </c>
      <c r="F690" s="10">
        <f>G690+H690+I690</f>
        <v>0.19900000000000001</v>
      </c>
      <c r="G690" s="10">
        <v>0.19900000000000001</v>
      </c>
      <c r="H690" s="10"/>
      <c r="I690" s="10"/>
    </row>
    <row r="691" spans="2:9" ht="15.75">
      <c r="B691" s="9"/>
      <c r="C691" s="9" t="s">
        <v>15</v>
      </c>
      <c r="D691" s="13"/>
      <c r="E691" s="9"/>
      <c r="F691" s="10">
        <f>SUM(F673:F690)</f>
        <v>11.673</v>
      </c>
      <c r="G691" s="10">
        <f>SUM(G673:G690)</f>
        <v>5.6509999999999989</v>
      </c>
      <c r="H691" s="10">
        <f>SUM(H673:H690)</f>
        <v>1.6600000000000001</v>
      </c>
      <c r="I691" s="10">
        <f>SUM(I673:I690)</f>
        <v>4.3620000000000001</v>
      </c>
    </row>
    <row r="692" spans="2:9" ht="19.149999999999999" customHeight="1">
      <c r="B692" s="9"/>
      <c r="C692" s="111" t="s">
        <v>471</v>
      </c>
      <c r="D692" s="112"/>
      <c r="E692" s="112"/>
      <c r="F692" s="112"/>
      <c r="G692" s="112"/>
      <c r="H692" s="112"/>
      <c r="I692" s="113"/>
    </row>
    <row r="693" spans="2:9" ht="16.5" customHeight="1">
      <c r="B693" s="94">
        <v>331</v>
      </c>
      <c r="C693" s="124" t="s">
        <v>466</v>
      </c>
      <c r="D693" s="13" t="s">
        <v>679</v>
      </c>
      <c r="E693" s="9" t="s">
        <v>736</v>
      </c>
      <c r="F693" s="91">
        <f>SUM(G693:I696)</f>
        <v>4.6590000000000007</v>
      </c>
      <c r="G693" s="9"/>
      <c r="H693" s="9"/>
      <c r="I693" s="9">
        <v>0.79800000000000004</v>
      </c>
    </row>
    <row r="694" spans="2:9" ht="15.75" customHeight="1">
      <c r="B694" s="99"/>
      <c r="C694" s="148"/>
      <c r="D694" s="13" t="s">
        <v>680</v>
      </c>
      <c r="E694" s="9" t="s">
        <v>736</v>
      </c>
      <c r="F694" s="121"/>
      <c r="G694" s="9"/>
      <c r="H694" s="9"/>
      <c r="I694" s="9">
        <v>2.1080000000000001</v>
      </c>
    </row>
    <row r="695" spans="2:9" ht="15.75" customHeight="1">
      <c r="B695" s="99"/>
      <c r="C695" s="148"/>
      <c r="D695" s="13" t="s">
        <v>681</v>
      </c>
      <c r="E695" s="9" t="s">
        <v>736</v>
      </c>
      <c r="F695" s="121"/>
      <c r="G695" s="9"/>
      <c r="H695" s="9"/>
      <c r="I695" s="9">
        <v>0.97799999999999998</v>
      </c>
    </row>
    <row r="696" spans="2:9" ht="15.75" customHeight="1">
      <c r="B696" s="107"/>
      <c r="C696" s="149"/>
      <c r="D696" s="13" t="s">
        <v>682</v>
      </c>
      <c r="E696" s="9" t="s">
        <v>736</v>
      </c>
      <c r="F696" s="107"/>
      <c r="G696" s="10"/>
      <c r="H696" s="10"/>
      <c r="I696" s="10">
        <v>0.77500000000000002</v>
      </c>
    </row>
    <row r="697" spans="2:9" ht="17.45" customHeight="1">
      <c r="B697" s="9">
        <v>332</v>
      </c>
      <c r="C697" s="12" t="s">
        <v>537</v>
      </c>
      <c r="D697" s="13" t="s">
        <v>551</v>
      </c>
      <c r="E697" s="9" t="s">
        <v>736</v>
      </c>
      <c r="F697" s="10">
        <f>I697+H697</f>
        <v>0.14000000000000001</v>
      </c>
      <c r="G697" s="10"/>
      <c r="H697" s="10"/>
      <c r="I697" s="10">
        <v>0.14000000000000001</v>
      </c>
    </row>
    <row r="698" spans="2:9" ht="15.75">
      <c r="B698" s="9"/>
      <c r="C698" s="9" t="s">
        <v>15</v>
      </c>
      <c r="D698" s="13"/>
      <c r="E698" s="9"/>
      <c r="F698" s="10">
        <f>SUM(F693:F697)</f>
        <v>4.7990000000000004</v>
      </c>
      <c r="G698" s="10">
        <f>SUM(G693:G697)</f>
        <v>0</v>
      </c>
      <c r="H698" s="10">
        <f>SUM(H693:H697)</f>
        <v>0</v>
      </c>
      <c r="I698" s="10">
        <f>SUM(I693:I697)</f>
        <v>4.7990000000000004</v>
      </c>
    </row>
    <row r="699" spans="2:9" ht="15.75">
      <c r="B699" s="9"/>
      <c r="C699" s="111" t="s">
        <v>472</v>
      </c>
      <c r="D699" s="112"/>
      <c r="E699" s="112"/>
      <c r="F699" s="112"/>
      <c r="G699" s="112"/>
      <c r="H699" s="112"/>
      <c r="I699" s="113"/>
    </row>
    <row r="700" spans="2:9" ht="15.75">
      <c r="B700" s="94">
        <v>333</v>
      </c>
      <c r="C700" s="124" t="s">
        <v>467</v>
      </c>
      <c r="D700" s="13" t="s">
        <v>604</v>
      </c>
      <c r="E700" s="9" t="s">
        <v>736</v>
      </c>
      <c r="F700" s="94">
        <f>SUM(G700:I701)</f>
        <v>0.89800000000000002</v>
      </c>
      <c r="G700" s="9">
        <v>0.623</v>
      </c>
      <c r="H700" s="9"/>
      <c r="I700" s="9"/>
    </row>
    <row r="701" spans="2:9" ht="15.75">
      <c r="B701" s="99"/>
      <c r="C701" s="148"/>
      <c r="D701" s="13" t="s">
        <v>605</v>
      </c>
      <c r="E701" s="9" t="s">
        <v>736</v>
      </c>
      <c r="F701" s="95"/>
      <c r="G701" s="9"/>
      <c r="H701" s="9"/>
      <c r="I701" s="9">
        <v>0.27500000000000002</v>
      </c>
    </row>
    <row r="702" spans="2:9" ht="15.75">
      <c r="B702" s="9">
        <v>334</v>
      </c>
      <c r="C702" s="12" t="s">
        <v>468</v>
      </c>
      <c r="D702" s="13" t="s">
        <v>37</v>
      </c>
      <c r="E702" s="9" t="s">
        <v>736</v>
      </c>
      <c r="F702" s="10">
        <f t="shared" ref="F702:F789" si="24">G702+H702+I702</f>
        <v>1.95</v>
      </c>
      <c r="G702" s="10">
        <v>1.77</v>
      </c>
      <c r="H702" s="10"/>
      <c r="I702" s="10">
        <v>0.18</v>
      </c>
    </row>
    <row r="703" spans="2:9" ht="15.75">
      <c r="B703" s="9">
        <v>335</v>
      </c>
      <c r="C703" s="12" t="s">
        <v>469</v>
      </c>
      <c r="D703" s="13" t="s">
        <v>473</v>
      </c>
      <c r="E703" s="9" t="s">
        <v>736</v>
      </c>
      <c r="F703" s="10">
        <f t="shared" si="24"/>
        <v>1.3</v>
      </c>
      <c r="G703" s="10">
        <v>1.3</v>
      </c>
      <c r="H703" s="10"/>
      <c r="I703" s="10"/>
    </row>
    <row r="704" spans="2:9" ht="15.75">
      <c r="B704" s="9">
        <v>336</v>
      </c>
      <c r="C704" s="12" t="s">
        <v>470</v>
      </c>
      <c r="D704" s="13" t="s">
        <v>60</v>
      </c>
      <c r="E704" s="9" t="s">
        <v>736</v>
      </c>
      <c r="F704" s="10">
        <f t="shared" si="24"/>
        <v>0.65500000000000003</v>
      </c>
      <c r="G704" s="10">
        <v>0.65500000000000003</v>
      </c>
      <c r="H704" s="10"/>
      <c r="I704" s="10"/>
    </row>
    <row r="705" spans="2:9" ht="15.75">
      <c r="B705" s="9">
        <v>337</v>
      </c>
      <c r="C705" s="12" t="s">
        <v>474</v>
      </c>
      <c r="D705" s="13" t="s">
        <v>597</v>
      </c>
      <c r="E705" s="9" t="s">
        <v>736</v>
      </c>
      <c r="F705" s="10">
        <f t="shared" si="24"/>
        <v>0.28499999999999998</v>
      </c>
      <c r="G705" s="10">
        <v>0.28499999999999998</v>
      </c>
      <c r="H705" s="10"/>
      <c r="I705" s="10"/>
    </row>
    <row r="706" spans="2:9" ht="15.75">
      <c r="B706" s="9">
        <v>338</v>
      </c>
      <c r="C706" s="12" t="s">
        <v>475</v>
      </c>
      <c r="D706" s="13" t="s">
        <v>598</v>
      </c>
      <c r="E706" s="9" t="s">
        <v>736</v>
      </c>
      <c r="F706" s="10">
        <f t="shared" si="24"/>
        <v>0.56499999999999995</v>
      </c>
      <c r="G706" s="10">
        <v>0.56499999999999995</v>
      </c>
      <c r="H706" s="10"/>
      <c r="I706" s="10"/>
    </row>
    <row r="707" spans="2:9" ht="15.75">
      <c r="B707" s="9">
        <v>339</v>
      </c>
      <c r="C707" s="12" t="s">
        <v>476</v>
      </c>
      <c r="D707" s="13" t="s">
        <v>563</v>
      </c>
      <c r="E707" s="9" t="s">
        <v>736</v>
      </c>
      <c r="F707" s="10">
        <f t="shared" si="24"/>
        <v>4.0350000000000001</v>
      </c>
      <c r="G707" s="10"/>
      <c r="H707" s="10"/>
      <c r="I707" s="10">
        <v>4.0350000000000001</v>
      </c>
    </row>
    <row r="708" spans="2:9" ht="15.75">
      <c r="B708" s="9"/>
      <c r="C708" s="9" t="s">
        <v>15</v>
      </c>
      <c r="D708" s="13"/>
      <c r="E708" s="9"/>
      <c r="F708" s="10">
        <f>SUM(F700:F707)</f>
        <v>9.6880000000000006</v>
      </c>
      <c r="G708" s="10">
        <f>SUM(G700:G707)</f>
        <v>5.1980000000000004</v>
      </c>
      <c r="H708" s="10">
        <f>SUM(H700:H707)</f>
        <v>0</v>
      </c>
      <c r="I708" s="10">
        <f>SUM(I700:I707)</f>
        <v>4.49</v>
      </c>
    </row>
    <row r="709" spans="2:9" ht="15.75">
      <c r="B709" s="9"/>
      <c r="C709" s="111" t="s">
        <v>481</v>
      </c>
      <c r="D709" s="112"/>
      <c r="E709" s="112"/>
      <c r="F709" s="112"/>
      <c r="G709" s="112"/>
      <c r="H709" s="112"/>
      <c r="I709" s="113"/>
    </row>
    <row r="710" spans="2:9" ht="19.149999999999999" customHeight="1">
      <c r="B710" s="94">
        <v>340</v>
      </c>
      <c r="C710" s="124" t="s">
        <v>477</v>
      </c>
      <c r="D710" s="13" t="s">
        <v>683</v>
      </c>
      <c r="E710" s="9" t="s">
        <v>736</v>
      </c>
      <c r="F710" s="91">
        <f>SUM(G710:I712)</f>
        <v>1.9690000000000001</v>
      </c>
      <c r="G710" s="9"/>
      <c r="H710" s="9"/>
      <c r="I710" s="9">
        <v>1.4870000000000001</v>
      </c>
    </row>
    <row r="711" spans="2:9" ht="20.45" customHeight="1">
      <c r="B711" s="99"/>
      <c r="C711" s="148"/>
      <c r="D711" s="13" t="s">
        <v>684</v>
      </c>
      <c r="E711" s="9" t="s">
        <v>736</v>
      </c>
      <c r="F711" s="121"/>
      <c r="G711" s="9"/>
      <c r="H711" s="9"/>
      <c r="I711" s="10">
        <v>0.23</v>
      </c>
    </row>
    <row r="712" spans="2:9" ht="19.899999999999999" customHeight="1">
      <c r="B712" s="107"/>
      <c r="C712" s="149"/>
      <c r="D712" s="13" t="s">
        <v>685</v>
      </c>
      <c r="E712" s="9" t="s">
        <v>736</v>
      </c>
      <c r="F712" s="107"/>
      <c r="G712" s="10"/>
      <c r="H712" s="10"/>
      <c r="I712" s="10">
        <v>0.252</v>
      </c>
    </row>
    <row r="713" spans="2:9" ht="15.75">
      <c r="B713" s="9"/>
      <c r="C713" s="9" t="s">
        <v>15</v>
      </c>
      <c r="D713" s="13"/>
      <c r="E713" s="9"/>
      <c r="F713" s="10">
        <f>SUM(F710)</f>
        <v>1.9690000000000001</v>
      </c>
      <c r="G713" s="10">
        <f>SUM(G710:G712)</f>
        <v>0</v>
      </c>
      <c r="H713" s="10">
        <f>SUM(H710:H712)</f>
        <v>0</v>
      </c>
      <c r="I713" s="10">
        <f>SUM(I710:I712)</f>
        <v>1.9690000000000001</v>
      </c>
    </row>
    <row r="714" spans="2:9" ht="15.75">
      <c r="B714" s="9"/>
      <c r="C714" s="111" t="s">
        <v>14</v>
      </c>
      <c r="D714" s="112"/>
      <c r="E714" s="112"/>
      <c r="F714" s="112"/>
      <c r="G714" s="112"/>
      <c r="H714" s="112"/>
      <c r="I714" s="113"/>
    </row>
    <row r="715" spans="2:9" ht="19.899999999999999" customHeight="1">
      <c r="B715" s="9">
        <v>341</v>
      </c>
      <c r="C715" s="12" t="s">
        <v>478</v>
      </c>
      <c r="D715" s="13" t="s">
        <v>14</v>
      </c>
      <c r="E715" s="9" t="s">
        <v>736</v>
      </c>
      <c r="F715" s="10">
        <f t="shared" si="24"/>
        <v>2.69</v>
      </c>
      <c r="G715" s="10"/>
      <c r="H715" s="10"/>
      <c r="I715" s="10">
        <v>2.69</v>
      </c>
    </row>
    <row r="716" spans="2:9" ht="15.75">
      <c r="B716" s="9"/>
      <c r="C716" s="9" t="s">
        <v>15</v>
      </c>
      <c r="D716" s="13"/>
      <c r="E716" s="9"/>
      <c r="F716" s="10">
        <f>F715</f>
        <v>2.69</v>
      </c>
      <c r="G716" s="10">
        <f t="shared" ref="G716:H716" si="25">SUM(G715)</f>
        <v>0</v>
      </c>
      <c r="H716" s="10">
        <f t="shared" si="25"/>
        <v>0</v>
      </c>
      <c r="I716" s="10">
        <f>SUM(I715)</f>
        <v>2.69</v>
      </c>
    </row>
    <row r="717" spans="2:9" ht="15.75">
      <c r="B717" s="9"/>
      <c r="C717" s="111" t="s">
        <v>562</v>
      </c>
      <c r="D717" s="112"/>
      <c r="E717" s="112"/>
      <c r="F717" s="112"/>
      <c r="G717" s="112"/>
      <c r="H717" s="112"/>
      <c r="I717" s="113"/>
    </row>
    <row r="718" spans="2:9" ht="15.75">
      <c r="B718" s="9">
        <v>342</v>
      </c>
      <c r="C718" s="12" t="s">
        <v>479</v>
      </c>
      <c r="D718" s="13" t="s">
        <v>562</v>
      </c>
      <c r="E718" s="9" t="s">
        <v>736</v>
      </c>
      <c r="F718" s="10">
        <f t="shared" si="24"/>
        <v>3.1080000000000001</v>
      </c>
      <c r="G718" s="10"/>
      <c r="H718" s="10"/>
      <c r="I718" s="10">
        <v>3.1080000000000001</v>
      </c>
    </row>
    <row r="719" spans="2:9" ht="15.75">
      <c r="B719" s="9"/>
      <c r="C719" s="9" t="s">
        <v>15</v>
      </c>
      <c r="D719" s="13"/>
      <c r="E719" s="9"/>
      <c r="F719" s="10">
        <f>F718</f>
        <v>3.1080000000000001</v>
      </c>
      <c r="G719" s="10">
        <f t="shared" ref="G719:H719" si="26">SUM(G718)</f>
        <v>0</v>
      </c>
      <c r="H719" s="10">
        <f t="shared" si="26"/>
        <v>0</v>
      </c>
      <c r="I719" s="10">
        <f>SUM(I718)</f>
        <v>3.1080000000000001</v>
      </c>
    </row>
    <row r="720" spans="2:9" ht="15.75">
      <c r="B720" s="9"/>
      <c r="C720" s="111" t="s">
        <v>482</v>
      </c>
      <c r="D720" s="112"/>
      <c r="E720" s="112"/>
      <c r="F720" s="112"/>
      <c r="G720" s="112"/>
      <c r="H720" s="112"/>
      <c r="I720" s="113"/>
    </row>
    <row r="721" spans="2:9" ht="15.75">
      <c r="B721" s="9">
        <v>343</v>
      </c>
      <c r="C721" s="12" t="s">
        <v>480</v>
      </c>
      <c r="D721" s="13" t="s">
        <v>482</v>
      </c>
      <c r="E721" s="9" t="s">
        <v>736</v>
      </c>
      <c r="F721" s="10">
        <f t="shared" si="24"/>
        <v>0.42</v>
      </c>
      <c r="G721" s="10"/>
      <c r="H721" s="10"/>
      <c r="I721" s="10">
        <v>0.42</v>
      </c>
    </row>
    <row r="722" spans="2:9" ht="15.75">
      <c r="B722" s="9"/>
      <c r="C722" s="9" t="s">
        <v>15</v>
      </c>
      <c r="D722" s="13"/>
      <c r="E722" s="9"/>
      <c r="F722" s="10">
        <f>F721</f>
        <v>0.42</v>
      </c>
      <c r="G722" s="10">
        <f t="shared" ref="G722:H722" si="27">SUM(G721)</f>
        <v>0</v>
      </c>
      <c r="H722" s="10">
        <f t="shared" si="27"/>
        <v>0</v>
      </c>
      <c r="I722" s="10">
        <f>SUM(I721)</f>
        <v>0.42</v>
      </c>
    </row>
    <row r="723" spans="2:9" ht="15.75">
      <c r="B723" s="24"/>
      <c r="C723" s="24" t="s">
        <v>91</v>
      </c>
      <c r="D723" s="25"/>
      <c r="E723" s="24"/>
      <c r="F723" s="26">
        <f>ROUND(F691+F698+F708+F713+F716+F719+F722,3)</f>
        <v>34.347000000000001</v>
      </c>
      <c r="G723" s="26">
        <f>ROUND(G691+G698+G708+G713+G716+G719+G722,3)</f>
        <v>10.849</v>
      </c>
      <c r="H723" s="26">
        <f>ROUND(H691+H698+H708+H713+H716+H719+H722,3)</f>
        <v>1.66</v>
      </c>
      <c r="I723" s="26">
        <f>ROUND(I722+I719+I716+I713+I708+I698+I691,3)</f>
        <v>21.838000000000001</v>
      </c>
    </row>
    <row r="724" spans="2:9" ht="15.75">
      <c r="B724" s="9"/>
      <c r="C724" s="128" t="s">
        <v>555</v>
      </c>
      <c r="D724" s="129"/>
      <c r="E724" s="129"/>
      <c r="F724" s="129"/>
      <c r="G724" s="129"/>
      <c r="H724" s="129"/>
      <c r="I724" s="130"/>
    </row>
    <row r="725" spans="2:9" ht="15.75">
      <c r="B725" s="150" t="s">
        <v>556</v>
      </c>
      <c r="C725" s="151"/>
      <c r="D725" s="151"/>
      <c r="E725" s="151"/>
      <c r="F725" s="151"/>
      <c r="G725" s="151"/>
      <c r="H725" s="151"/>
      <c r="I725" s="152"/>
    </row>
    <row r="726" spans="2:9" ht="15.75">
      <c r="B726" s="94">
        <v>344</v>
      </c>
      <c r="C726" s="124" t="s">
        <v>483</v>
      </c>
      <c r="D726" s="13" t="s">
        <v>672</v>
      </c>
      <c r="E726" s="9" t="s">
        <v>736</v>
      </c>
      <c r="F726" s="94">
        <f>SUM(G726:I727)</f>
        <v>0.81800000000000006</v>
      </c>
      <c r="G726" s="37"/>
      <c r="H726" s="47">
        <v>0.15</v>
      </c>
      <c r="I726" s="40">
        <v>0.47799999999999998</v>
      </c>
    </row>
    <row r="727" spans="2:9" ht="31.9" customHeight="1">
      <c r="B727" s="107"/>
      <c r="C727" s="153"/>
      <c r="D727" s="13" t="s">
        <v>673</v>
      </c>
      <c r="E727" s="9" t="s">
        <v>736</v>
      </c>
      <c r="F727" s="95"/>
      <c r="G727" s="10"/>
      <c r="H727" s="10"/>
      <c r="I727" s="10">
        <v>0.19</v>
      </c>
    </row>
    <row r="728" spans="2:9" ht="30" customHeight="1">
      <c r="B728" s="94">
        <v>345</v>
      </c>
      <c r="C728" s="124" t="s">
        <v>484</v>
      </c>
      <c r="D728" s="13" t="s">
        <v>642</v>
      </c>
      <c r="E728" s="9" t="s">
        <v>736</v>
      </c>
      <c r="F728" s="91">
        <f>SUM(G728:I729)</f>
        <v>1.73</v>
      </c>
      <c r="G728" s="10">
        <v>1.4650000000000001</v>
      </c>
      <c r="H728" s="10"/>
      <c r="I728" s="10"/>
    </row>
    <row r="729" spans="2:9" ht="32.450000000000003" customHeight="1">
      <c r="B729" s="107"/>
      <c r="C729" s="153"/>
      <c r="D729" s="13" t="s">
        <v>643</v>
      </c>
      <c r="E729" s="9" t="s">
        <v>736</v>
      </c>
      <c r="F729" s="93"/>
      <c r="G729" s="10">
        <v>0.26500000000000001</v>
      </c>
      <c r="H729" s="10"/>
      <c r="I729" s="10"/>
    </row>
    <row r="730" spans="2:9" ht="15.75">
      <c r="B730" s="9">
        <v>346</v>
      </c>
      <c r="C730" s="12" t="s">
        <v>485</v>
      </c>
      <c r="D730" s="13" t="s">
        <v>492</v>
      </c>
      <c r="E730" s="9" t="s">
        <v>736</v>
      </c>
      <c r="F730" s="10">
        <f>G730+H730+I730</f>
        <v>0.625</v>
      </c>
      <c r="G730" s="10"/>
      <c r="H730" s="10">
        <v>0.2</v>
      </c>
      <c r="I730" s="10">
        <v>0.42499999999999999</v>
      </c>
    </row>
    <row r="731" spans="2:9" ht="16.5" customHeight="1">
      <c r="B731" s="94">
        <v>347</v>
      </c>
      <c r="C731" s="124" t="s">
        <v>486</v>
      </c>
      <c r="D731" s="13" t="s">
        <v>686</v>
      </c>
      <c r="E731" s="9" t="s">
        <v>736</v>
      </c>
      <c r="F731" s="91">
        <f>SUM(G731:I732)</f>
        <v>1.4550000000000001</v>
      </c>
      <c r="G731" s="10"/>
      <c r="H731" s="10"/>
      <c r="I731" s="10">
        <v>0.52500000000000002</v>
      </c>
    </row>
    <row r="732" spans="2:9" ht="18" customHeight="1">
      <c r="B732" s="107"/>
      <c r="C732" s="126"/>
      <c r="D732" s="13" t="s">
        <v>687</v>
      </c>
      <c r="E732" s="9" t="s">
        <v>736</v>
      </c>
      <c r="F732" s="93"/>
      <c r="G732" s="10"/>
      <c r="H732" s="10">
        <v>0.93</v>
      </c>
      <c r="I732" s="10"/>
    </row>
    <row r="733" spans="2:9" ht="15.75">
      <c r="B733" s="94">
        <v>348</v>
      </c>
      <c r="C733" s="124" t="s">
        <v>487</v>
      </c>
      <c r="D733" s="13" t="s">
        <v>688</v>
      </c>
      <c r="E733" s="9" t="s">
        <v>736</v>
      </c>
      <c r="F733" s="91">
        <f>SUM(G733:I735)</f>
        <v>1.7969999999999997</v>
      </c>
      <c r="G733" s="10"/>
      <c r="H733" s="10">
        <v>0.18</v>
      </c>
      <c r="I733" s="10">
        <v>0.64700000000000002</v>
      </c>
    </row>
    <row r="734" spans="2:9" ht="15.75">
      <c r="B734" s="121"/>
      <c r="C734" s="125"/>
      <c r="D734" s="13" t="s">
        <v>689</v>
      </c>
      <c r="E734" s="9" t="s">
        <v>736</v>
      </c>
      <c r="F734" s="92"/>
      <c r="G734" s="10"/>
      <c r="H734" s="10"/>
      <c r="I734" s="10">
        <v>0.622</v>
      </c>
    </row>
    <row r="735" spans="2:9" ht="15.75">
      <c r="B735" s="107"/>
      <c r="C735" s="126"/>
      <c r="D735" s="13" t="s">
        <v>690</v>
      </c>
      <c r="E735" s="9" t="s">
        <v>736</v>
      </c>
      <c r="F735" s="93"/>
      <c r="G735" s="10"/>
      <c r="H735" s="10"/>
      <c r="I735" s="10">
        <v>0.34799999999999998</v>
      </c>
    </row>
    <row r="736" spans="2:9" ht="15.75">
      <c r="B736" s="94">
        <v>349</v>
      </c>
      <c r="C736" s="124" t="s">
        <v>488</v>
      </c>
      <c r="D736" s="13" t="s">
        <v>691</v>
      </c>
      <c r="E736" s="9" t="s">
        <v>736</v>
      </c>
      <c r="F736" s="91">
        <f>SUM(G736:I739)</f>
        <v>1.6869999999999998</v>
      </c>
      <c r="G736" s="10"/>
      <c r="H736" s="10"/>
      <c r="I736" s="10">
        <v>0.81299999999999994</v>
      </c>
    </row>
    <row r="737" spans="2:10" ht="15.75">
      <c r="B737" s="121"/>
      <c r="C737" s="125"/>
      <c r="D737" s="13" t="s">
        <v>692</v>
      </c>
      <c r="E737" s="9" t="s">
        <v>736</v>
      </c>
      <c r="F737" s="92"/>
      <c r="G737" s="10"/>
      <c r="H737" s="10"/>
      <c r="I737" s="10">
        <v>0.124</v>
      </c>
    </row>
    <row r="738" spans="2:10" ht="15.75">
      <c r="B738" s="121"/>
      <c r="C738" s="125"/>
      <c r="D738" s="13" t="s">
        <v>693</v>
      </c>
      <c r="E738" s="9" t="s">
        <v>736</v>
      </c>
      <c r="F738" s="92"/>
      <c r="G738" s="10"/>
      <c r="H738" s="10"/>
      <c r="I738" s="10">
        <v>0.52</v>
      </c>
    </row>
    <row r="739" spans="2:10" ht="15.75">
      <c r="B739" s="107"/>
      <c r="C739" s="126"/>
      <c r="D739" s="13" t="s">
        <v>694</v>
      </c>
      <c r="E739" s="9" t="s">
        <v>736</v>
      </c>
      <c r="F739" s="93"/>
      <c r="G739" s="38"/>
      <c r="H739" s="38"/>
      <c r="I739" s="10">
        <v>0.23</v>
      </c>
    </row>
    <row r="740" spans="2:10" ht="15.75">
      <c r="B740" s="94">
        <v>350</v>
      </c>
      <c r="C740" s="124" t="s">
        <v>489</v>
      </c>
      <c r="D740" s="13" t="s">
        <v>604</v>
      </c>
      <c r="E740" s="9" t="s">
        <v>736</v>
      </c>
      <c r="F740" s="91">
        <f>SUM(G740:I742)</f>
        <v>1.96</v>
      </c>
      <c r="G740" s="10">
        <v>1</v>
      </c>
      <c r="H740" s="38"/>
      <c r="I740" s="10">
        <v>0.2</v>
      </c>
    </row>
    <row r="741" spans="2:10" ht="15.75">
      <c r="B741" s="99"/>
      <c r="C741" s="135"/>
      <c r="D741" s="13" t="s">
        <v>605</v>
      </c>
      <c r="E741" s="9" t="s">
        <v>736</v>
      </c>
      <c r="F741" s="92"/>
      <c r="G741" s="38"/>
      <c r="H741" s="38"/>
      <c r="I741" s="10">
        <v>0.17</v>
      </c>
    </row>
    <row r="742" spans="2:10" ht="15.75">
      <c r="B742" s="143"/>
      <c r="C742" s="144"/>
      <c r="D742" s="13" t="s">
        <v>695</v>
      </c>
      <c r="E742" s="9" t="s">
        <v>736</v>
      </c>
      <c r="F742" s="143"/>
      <c r="G742" s="38"/>
      <c r="H742" s="38"/>
      <c r="I742" s="10">
        <v>0.59</v>
      </c>
      <c r="J742" t="s">
        <v>566</v>
      </c>
    </row>
    <row r="743" spans="2:10" ht="15.75">
      <c r="B743" s="94">
        <v>351</v>
      </c>
      <c r="C743" s="124" t="s">
        <v>490</v>
      </c>
      <c r="D743" s="13" t="s">
        <v>696</v>
      </c>
      <c r="E743" s="9" t="s">
        <v>736</v>
      </c>
      <c r="F743" s="91">
        <f>SUM(G743:I744)</f>
        <v>2.1420000000000003</v>
      </c>
      <c r="G743" s="10">
        <v>0.84</v>
      </c>
      <c r="H743" s="41">
        <v>0.76400000000000001</v>
      </c>
      <c r="I743" s="10"/>
    </row>
    <row r="744" spans="2:10" ht="15.75">
      <c r="B744" s="107"/>
      <c r="C744" s="126"/>
      <c r="D744" s="13" t="s">
        <v>697</v>
      </c>
      <c r="E744" s="9" t="s">
        <v>736</v>
      </c>
      <c r="F744" s="93"/>
      <c r="G744" s="10"/>
      <c r="H744" s="41">
        <v>0.28999999999999998</v>
      </c>
      <c r="I744" s="10">
        <v>0.248</v>
      </c>
    </row>
    <row r="745" spans="2:10" ht="15.75">
      <c r="B745" s="94">
        <v>352</v>
      </c>
      <c r="C745" s="124" t="s">
        <v>491</v>
      </c>
      <c r="D745" s="13" t="s">
        <v>698</v>
      </c>
      <c r="E745" s="9" t="s">
        <v>736</v>
      </c>
      <c r="F745" s="91">
        <f>SUM(G745:I747)</f>
        <v>2.012</v>
      </c>
      <c r="G745" s="10">
        <v>1.401</v>
      </c>
      <c r="H745" s="10"/>
      <c r="I745" s="10"/>
    </row>
    <row r="746" spans="2:10" ht="15.75">
      <c r="B746" s="121"/>
      <c r="C746" s="125"/>
      <c r="D746" s="13" t="s">
        <v>699</v>
      </c>
      <c r="E746" s="9" t="s">
        <v>736</v>
      </c>
      <c r="F746" s="92"/>
      <c r="G746" s="10"/>
      <c r="H746" s="10"/>
      <c r="I746" s="10">
        <v>0.36</v>
      </c>
    </row>
    <row r="747" spans="2:10" ht="15.75">
      <c r="B747" s="107"/>
      <c r="C747" s="126"/>
      <c r="D747" s="13" t="s">
        <v>700</v>
      </c>
      <c r="E747" s="9" t="s">
        <v>736</v>
      </c>
      <c r="F747" s="93"/>
      <c r="G747" s="10"/>
      <c r="H747" s="10"/>
      <c r="I747" s="10">
        <v>0.251</v>
      </c>
    </row>
    <row r="748" spans="2:10" ht="15.75">
      <c r="B748" s="94">
        <v>353</v>
      </c>
      <c r="C748" s="124" t="s">
        <v>493</v>
      </c>
      <c r="D748" s="13" t="s">
        <v>634</v>
      </c>
      <c r="E748" s="9" t="s">
        <v>736</v>
      </c>
      <c r="F748" s="91">
        <f>SUM(G748:I754)</f>
        <v>3.3860000000000001</v>
      </c>
      <c r="G748" s="10"/>
      <c r="H748" s="10"/>
      <c r="I748" s="10">
        <v>0.36099999999999999</v>
      </c>
    </row>
    <row r="749" spans="2:10" ht="15.75">
      <c r="B749" s="121"/>
      <c r="C749" s="125"/>
      <c r="D749" s="13" t="s">
        <v>635</v>
      </c>
      <c r="E749" s="9" t="s">
        <v>736</v>
      </c>
      <c r="F749" s="92"/>
      <c r="G749" s="10">
        <v>1</v>
      </c>
      <c r="H749" s="10">
        <v>0.42</v>
      </c>
      <c r="I749" s="10">
        <v>0.57599999999999996</v>
      </c>
    </row>
    <row r="750" spans="2:10" ht="15.75">
      <c r="B750" s="121"/>
      <c r="C750" s="125"/>
      <c r="D750" s="13" t="s">
        <v>636</v>
      </c>
      <c r="E750" s="9" t="s">
        <v>736</v>
      </c>
      <c r="F750" s="92"/>
      <c r="G750" s="10"/>
      <c r="H750" s="10"/>
      <c r="I750" s="10">
        <v>0.214</v>
      </c>
    </row>
    <row r="751" spans="2:10" ht="15.75">
      <c r="B751" s="121"/>
      <c r="C751" s="125"/>
      <c r="D751" s="13" t="s">
        <v>637</v>
      </c>
      <c r="E751" s="9" t="s">
        <v>736</v>
      </c>
      <c r="F751" s="92"/>
      <c r="G751" s="10"/>
      <c r="H751" s="10"/>
      <c r="I751" s="10">
        <v>0.28000000000000003</v>
      </c>
    </row>
    <row r="752" spans="2:10" ht="15.75">
      <c r="B752" s="121"/>
      <c r="C752" s="125"/>
      <c r="D752" s="13" t="s">
        <v>701</v>
      </c>
      <c r="E752" s="9" t="s">
        <v>736</v>
      </c>
      <c r="F752" s="92"/>
      <c r="G752" s="10"/>
      <c r="H752" s="10"/>
      <c r="I752" s="10">
        <v>0.187</v>
      </c>
    </row>
    <row r="753" spans="2:9" ht="15.75">
      <c r="B753" s="121"/>
      <c r="C753" s="125"/>
      <c r="D753" s="13" t="s">
        <v>702</v>
      </c>
      <c r="E753" s="9" t="s">
        <v>736</v>
      </c>
      <c r="F753" s="92"/>
      <c r="G753" s="10"/>
      <c r="H753" s="10"/>
      <c r="I753" s="10">
        <v>0.184</v>
      </c>
    </row>
    <row r="754" spans="2:9" ht="15.75">
      <c r="B754" s="107"/>
      <c r="C754" s="126"/>
      <c r="D754" s="13" t="s">
        <v>703</v>
      </c>
      <c r="E754" s="9" t="s">
        <v>736</v>
      </c>
      <c r="F754" s="93"/>
      <c r="G754" s="10"/>
      <c r="H754" s="10"/>
      <c r="I754" s="10">
        <v>0.16400000000000001</v>
      </c>
    </row>
    <row r="755" spans="2:9" ht="15.75">
      <c r="B755" s="94">
        <v>354</v>
      </c>
      <c r="C755" s="124" t="s">
        <v>494</v>
      </c>
      <c r="D755" s="13" t="s">
        <v>704</v>
      </c>
      <c r="E755" s="9" t="s">
        <v>736</v>
      </c>
      <c r="F755" s="91">
        <f>SUM(G755:I758)</f>
        <v>2.3140000000000001</v>
      </c>
      <c r="G755" s="10"/>
      <c r="H755" s="10"/>
      <c r="I755" s="10">
        <v>0.59</v>
      </c>
    </row>
    <row r="756" spans="2:9" ht="15.75">
      <c r="B756" s="121"/>
      <c r="C756" s="125"/>
      <c r="D756" s="13" t="s">
        <v>705</v>
      </c>
      <c r="E756" s="9" t="s">
        <v>736</v>
      </c>
      <c r="F756" s="92"/>
      <c r="G756" s="10"/>
      <c r="H756" s="10">
        <v>0.7</v>
      </c>
      <c r="I756" s="10">
        <v>0.38400000000000001</v>
      </c>
    </row>
    <row r="757" spans="2:9" ht="15.75">
      <c r="B757" s="121"/>
      <c r="C757" s="125"/>
      <c r="D757" s="13" t="s">
        <v>706</v>
      </c>
      <c r="E757" s="9" t="s">
        <v>736</v>
      </c>
      <c r="F757" s="92"/>
      <c r="G757" s="10"/>
      <c r="H757" s="10"/>
      <c r="I757" s="10">
        <v>0.38</v>
      </c>
    </row>
    <row r="758" spans="2:9" ht="15.75">
      <c r="B758" s="107"/>
      <c r="C758" s="126"/>
      <c r="D758" s="13" t="s">
        <v>707</v>
      </c>
      <c r="E758" s="9" t="s">
        <v>736</v>
      </c>
      <c r="F758" s="93"/>
      <c r="G758" s="10"/>
      <c r="H758" s="10"/>
      <c r="I758" s="10">
        <v>0.26</v>
      </c>
    </row>
    <row r="759" spans="2:9" ht="15.75">
      <c r="B759" s="94">
        <v>355</v>
      </c>
      <c r="C759" s="124" t="s">
        <v>495</v>
      </c>
      <c r="D759" s="13" t="s">
        <v>708</v>
      </c>
      <c r="E759" s="9" t="s">
        <v>736</v>
      </c>
      <c r="F759" s="91">
        <f>SUM(G759:I761)</f>
        <v>2.2279999999999998</v>
      </c>
      <c r="G759" s="10"/>
      <c r="H759" s="10"/>
      <c r="I759" s="10">
        <v>1.1579999999999999</v>
      </c>
    </row>
    <row r="760" spans="2:9" ht="15.75">
      <c r="B760" s="121"/>
      <c r="C760" s="125"/>
      <c r="D760" s="13" t="s">
        <v>709</v>
      </c>
      <c r="E760" s="9" t="s">
        <v>736</v>
      </c>
      <c r="F760" s="92"/>
      <c r="G760" s="10"/>
      <c r="H760" s="10"/>
      <c r="I760" s="10">
        <v>0.86799999999999999</v>
      </c>
    </row>
    <row r="761" spans="2:9" ht="15.75">
      <c r="B761" s="107"/>
      <c r="C761" s="126"/>
      <c r="D761" s="13" t="s">
        <v>710</v>
      </c>
      <c r="E761" s="9" t="s">
        <v>736</v>
      </c>
      <c r="F761" s="93"/>
      <c r="G761" s="10"/>
      <c r="H761" s="10"/>
      <c r="I761" s="10">
        <v>0.20200000000000001</v>
      </c>
    </row>
    <row r="762" spans="2:9" ht="15.75">
      <c r="B762" s="94">
        <v>356</v>
      </c>
      <c r="C762" s="124" t="s">
        <v>496</v>
      </c>
      <c r="D762" s="13" t="s">
        <v>711</v>
      </c>
      <c r="E762" s="9" t="s">
        <v>736</v>
      </c>
      <c r="F762" s="91">
        <f>SUM(G762:I765)</f>
        <v>2.1360000000000001</v>
      </c>
      <c r="G762" s="10"/>
      <c r="H762" s="10"/>
      <c r="I762" s="10">
        <v>0.60399999999999998</v>
      </c>
    </row>
    <row r="763" spans="2:9" ht="15.75">
      <c r="B763" s="121"/>
      <c r="C763" s="125"/>
      <c r="D763" s="13" t="s">
        <v>712</v>
      </c>
      <c r="E763" s="9" t="s">
        <v>736</v>
      </c>
      <c r="F763" s="92"/>
      <c r="G763" s="10"/>
      <c r="H763" s="10"/>
      <c r="I763" s="10">
        <v>0.9</v>
      </c>
    </row>
    <row r="764" spans="2:9" ht="15.75">
      <c r="B764" s="121"/>
      <c r="C764" s="125"/>
      <c r="D764" s="13" t="s">
        <v>713</v>
      </c>
      <c r="E764" s="9" t="s">
        <v>736</v>
      </c>
      <c r="F764" s="92"/>
      <c r="G764" s="10"/>
      <c r="H764" s="10"/>
      <c r="I764" s="10">
        <v>0.45600000000000002</v>
      </c>
    </row>
    <row r="765" spans="2:9" ht="15.75">
      <c r="B765" s="107"/>
      <c r="C765" s="126"/>
      <c r="D765" s="13" t="s">
        <v>714</v>
      </c>
      <c r="E765" s="9" t="s">
        <v>736</v>
      </c>
      <c r="F765" s="93"/>
      <c r="G765" s="10"/>
      <c r="H765" s="10"/>
      <c r="I765" s="10">
        <v>0.17599999999999999</v>
      </c>
    </row>
    <row r="766" spans="2:9" ht="15.75">
      <c r="B766" s="94">
        <v>357</v>
      </c>
      <c r="C766" s="124" t="s">
        <v>497</v>
      </c>
      <c r="D766" s="13" t="s">
        <v>657</v>
      </c>
      <c r="E766" s="9" t="s">
        <v>736</v>
      </c>
      <c r="F766" s="91">
        <f>SUM(G766:I769)</f>
        <v>1.837</v>
      </c>
      <c r="G766" s="10"/>
      <c r="H766" s="10">
        <v>0.77300000000000002</v>
      </c>
      <c r="I766" s="10"/>
    </row>
    <row r="767" spans="2:9" ht="15.75">
      <c r="B767" s="121"/>
      <c r="C767" s="125"/>
      <c r="D767" s="13" t="s">
        <v>658</v>
      </c>
      <c r="E767" s="9" t="s">
        <v>736</v>
      </c>
      <c r="F767" s="92"/>
      <c r="G767" s="10"/>
      <c r="H767" s="10"/>
      <c r="I767" s="10">
        <v>0.60799999999999998</v>
      </c>
    </row>
    <row r="768" spans="2:9" ht="15.75">
      <c r="B768" s="121"/>
      <c r="C768" s="125"/>
      <c r="D768" s="13" t="s">
        <v>715</v>
      </c>
      <c r="E768" s="9" t="s">
        <v>736</v>
      </c>
      <c r="F768" s="92"/>
      <c r="G768" s="10"/>
      <c r="H768" s="10">
        <v>0.21199999999999999</v>
      </c>
      <c r="I768" s="10"/>
    </row>
    <row r="769" spans="2:9" ht="15.75">
      <c r="B769" s="107"/>
      <c r="C769" s="126"/>
      <c r="D769" s="13" t="s">
        <v>716</v>
      </c>
      <c r="E769" s="9" t="s">
        <v>736</v>
      </c>
      <c r="F769" s="93"/>
      <c r="G769" s="10"/>
      <c r="H769" s="10"/>
      <c r="I769" s="10">
        <v>0.24399999999999999</v>
      </c>
    </row>
    <row r="770" spans="2:9" ht="15.75">
      <c r="B770" s="94">
        <v>358</v>
      </c>
      <c r="C770" s="124" t="s">
        <v>498</v>
      </c>
      <c r="D770" s="13" t="s">
        <v>663</v>
      </c>
      <c r="E770" s="9" t="s">
        <v>736</v>
      </c>
      <c r="F770" s="91">
        <f>SUM(G770:I771)</f>
        <v>0.95800000000000007</v>
      </c>
      <c r="G770" s="10"/>
      <c r="H770" s="10"/>
      <c r="I770" s="10">
        <v>0.55600000000000005</v>
      </c>
    </row>
    <row r="771" spans="2:9" ht="15.75">
      <c r="B771" s="107"/>
      <c r="C771" s="126"/>
      <c r="D771" s="13" t="s">
        <v>664</v>
      </c>
      <c r="E771" s="9" t="s">
        <v>736</v>
      </c>
      <c r="F771" s="93"/>
      <c r="G771" s="10"/>
      <c r="H771" s="10"/>
      <c r="I771" s="10">
        <v>0.40200000000000002</v>
      </c>
    </row>
    <row r="772" spans="2:9" ht="15.75">
      <c r="B772" s="9">
        <v>359</v>
      </c>
      <c r="C772" s="12" t="s">
        <v>499</v>
      </c>
      <c r="D772" s="13" t="s">
        <v>125</v>
      </c>
      <c r="E772" s="9" t="s">
        <v>736</v>
      </c>
      <c r="F772" s="10">
        <f t="shared" si="24"/>
        <v>1.5</v>
      </c>
      <c r="G772" s="10"/>
      <c r="H772" s="10"/>
      <c r="I772" s="10">
        <v>1.5</v>
      </c>
    </row>
    <row r="773" spans="2:9" ht="15.75">
      <c r="B773" s="94">
        <v>360</v>
      </c>
      <c r="C773" s="124" t="s">
        <v>539</v>
      </c>
      <c r="D773" s="13" t="s">
        <v>717</v>
      </c>
      <c r="E773" s="9" t="s">
        <v>736</v>
      </c>
      <c r="F773" s="91">
        <f>SUM(G773:I774)</f>
        <v>1.105</v>
      </c>
      <c r="G773" s="10">
        <v>0.57699999999999996</v>
      </c>
      <c r="H773" s="10"/>
      <c r="I773" s="10"/>
    </row>
    <row r="774" spans="2:9" ht="15.75">
      <c r="B774" s="107"/>
      <c r="C774" s="126"/>
      <c r="D774" s="13" t="s">
        <v>718</v>
      </c>
      <c r="E774" s="9" t="s">
        <v>736</v>
      </c>
      <c r="F774" s="93"/>
      <c r="G774" s="10"/>
      <c r="H774" s="41">
        <v>0.52800000000000002</v>
      </c>
      <c r="I774" s="10"/>
    </row>
    <row r="775" spans="2:9" ht="30.75" customHeight="1">
      <c r="B775" s="94">
        <v>361</v>
      </c>
      <c r="C775" s="124" t="s">
        <v>538</v>
      </c>
      <c r="D775" s="39" t="s">
        <v>738</v>
      </c>
      <c r="E775" s="9" t="s">
        <v>736</v>
      </c>
      <c r="F775" s="10">
        <f>G775+H775+I775</f>
        <v>0.41799999999999998</v>
      </c>
      <c r="G775" s="10"/>
      <c r="H775" s="10"/>
      <c r="I775" s="10">
        <v>0.41799999999999998</v>
      </c>
    </row>
    <row r="776" spans="2:9" ht="1.5" hidden="1" customHeight="1">
      <c r="B776" s="99"/>
      <c r="C776" s="135"/>
      <c r="D776" s="174" t="s">
        <v>599</v>
      </c>
      <c r="E776" s="9" t="s">
        <v>736</v>
      </c>
      <c r="F776" s="176">
        <f>G776+H776+I776</f>
        <v>0.503</v>
      </c>
      <c r="G776" s="176"/>
      <c r="H776" s="176">
        <v>0.503</v>
      </c>
      <c r="I776" s="176"/>
    </row>
    <row r="777" spans="2:9" ht="15.75" customHeight="1">
      <c r="B777" s="95"/>
      <c r="C777" s="136"/>
      <c r="D777" s="175"/>
      <c r="E777" s="9" t="s">
        <v>736</v>
      </c>
      <c r="F777" s="177"/>
      <c r="G777" s="177"/>
      <c r="H777" s="177"/>
      <c r="I777" s="177"/>
    </row>
    <row r="778" spans="2:9" ht="15.75">
      <c r="B778" s="9"/>
      <c r="C778" s="9" t="s">
        <v>15</v>
      </c>
      <c r="D778" s="13"/>
      <c r="E778" s="9"/>
      <c r="F778" s="10">
        <f>SUM(F726:F777)</f>
        <v>30.610999999999994</v>
      </c>
      <c r="G778" s="10">
        <f>SUM(G726:G777)</f>
        <v>6.548</v>
      </c>
      <c r="H778" s="10">
        <f>SUM(H726:H777)</f>
        <v>5.65</v>
      </c>
      <c r="I778" s="10">
        <f>SUM(I726:I777)</f>
        <v>18.412999999999997</v>
      </c>
    </row>
    <row r="779" spans="2:9" ht="15.75">
      <c r="B779" s="9"/>
      <c r="C779" s="111" t="s">
        <v>739</v>
      </c>
      <c r="D779" s="112"/>
      <c r="E779" s="112"/>
      <c r="F779" s="112"/>
      <c r="G779" s="112"/>
      <c r="H779" s="112"/>
      <c r="I779" s="113"/>
    </row>
    <row r="780" spans="2:9" ht="15.75">
      <c r="B780" s="9">
        <v>362</v>
      </c>
      <c r="C780" s="12" t="s">
        <v>500</v>
      </c>
      <c r="D780" s="13" t="s">
        <v>89</v>
      </c>
      <c r="E780" s="9" t="s">
        <v>736</v>
      </c>
      <c r="F780" s="10">
        <f t="shared" si="24"/>
        <v>0.57899999999999996</v>
      </c>
      <c r="G780" s="10">
        <v>0.57899999999999996</v>
      </c>
      <c r="H780" s="10"/>
      <c r="I780" s="10"/>
    </row>
    <row r="781" spans="2:9" ht="15.75">
      <c r="B781" s="9">
        <v>363</v>
      </c>
      <c r="C781" s="12" t="s">
        <v>501</v>
      </c>
      <c r="D781" s="13" t="s">
        <v>52</v>
      </c>
      <c r="E781" s="9" t="s">
        <v>736</v>
      </c>
      <c r="F781" s="10">
        <f t="shared" si="24"/>
        <v>0.53400000000000003</v>
      </c>
      <c r="G781" s="10">
        <v>0.53400000000000003</v>
      </c>
      <c r="H781" s="10"/>
      <c r="I781" s="10"/>
    </row>
    <row r="782" spans="2:9" ht="15.75">
      <c r="B782" s="9">
        <v>364</v>
      </c>
      <c r="C782" s="12" t="s">
        <v>502</v>
      </c>
      <c r="D782" s="13" t="s">
        <v>82</v>
      </c>
      <c r="E782" s="9" t="s">
        <v>736</v>
      </c>
      <c r="F782" s="10">
        <f t="shared" si="24"/>
        <v>0.254</v>
      </c>
      <c r="G782" s="10">
        <v>0.254</v>
      </c>
      <c r="H782" s="10"/>
      <c r="I782" s="10"/>
    </row>
    <row r="783" spans="2:9" ht="15.75">
      <c r="B783" s="9">
        <v>365</v>
      </c>
      <c r="C783" s="12" t="s">
        <v>503</v>
      </c>
      <c r="D783" s="13" t="s">
        <v>579</v>
      </c>
      <c r="E783" s="9" t="s">
        <v>736</v>
      </c>
      <c r="F783" s="10">
        <f>G783+H783+I783</f>
        <v>0.51400000000000001</v>
      </c>
      <c r="G783" s="10">
        <v>0.51400000000000001</v>
      </c>
      <c r="H783" s="10"/>
      <c r="I783" s="10"/>
    </row>
    <row r="784" spans="2:9" ht="15.75">
      <c r="B784" s="94">
        <v>366</v>
      </c>
      <c r="C784" s="124" t="s">
        <v>504</v>
      </c>
      <c r="D784" s="13" t="s">
        <v>719</v>
      </c>
      <c r="E784" s="9" t="s">
        <v>736</v>
      </c>
      <c r="F784" s="91">
        <f>SUM(G784:I785)</f>
        <v>1.413</v>
      </c>
      <c r="G784" s="10">
        <v>1.026</v>
      </c>
      <c r="H784" s="10"/>
      <c r="I784" s="10"/>
    </row>
    <row r="785" spans="2:9" ht="15.75">
      <c r="B785" s="107"/>
      <c r="C785" s="126"/>
      <c r="D785" s="13" t="s">
        <v>720</v>
      </c>
      <c r="E785" s="9" t="s">
        <v>736</v>
      </c>
      <c r="F785" s="93"/>
      <c r="G785" s="10">
        <v>0.38700000000000001</v>
      </c>
      <c r="H785" s="10"/>
      <c r="I785" s="10"/>
    </row>
    <row r="786" spans="2:9" ht="15.75">
      <c r="B786" s="9">
        <v>367</v>
      </c>
      <c r="C786" s="12" t="s">
        <v>505</v>
      </c>
      <c r="D786" s="13" t="s">
        <v>508</v>
      </c>
      <c r="E786" s="9" t="s">
        <v>736</v>
      </c>
      <c r="F786" s="10">
        <f t="shared" si="24"/>
        <v>0.82600000000000007</v>
      </c>
      <c r="G786" s="10">
        <v>0.52600000000000002</v>
      </c>
      <c r="H786" s="41">
        <v>0.3</v>
      </c>
      <c r="I786" s="10"/>
    </row>
    <row r="787" spans="2:9" ht="15.75">
      <c r="B787" s="9">
        <v>368</v>
      </c>
      <c r="C787" s="12" t="s">
        <v>506</v>
      </c>
      <c r="D787" s="13" t="s">
        <v>65</v>
      </c>
      <c r="E787" s="9" t="s">
        <v>736</v>
      </c>
      <c r="F787" s="10">
        <f t="shared" si="24"/>
        <v>0.35399999999999998</v>
      </c>
      <c r="G787" s="10">
        <v>0.35399999999999998</v>
      </c>
      <c r="H787" s="10"/>
      <c r="I787" s="10"/>
    </row>
    <row r="788" spans="2:9" ht="15.75">
      <c r="B788" s="9">
        <v>369</v>
      </c>
      <c r="C788" s="12" t="s">
        <v>507</v>
      </c>
      <c r="D788" s="13" t="s">
        <v>509</v>
      </c>
      <c r="E788" s="9" t="s">
        <v>736</v>
      </c>
      <c r="F788" s="10">
        <f t="shared" si="24"/>
        <v>0.74</v>
      </c>
      <c r="G788" s="10">
        <v>0.74</v>
      </c>
      <c r="H788" s="10"/>
      <c r="I788" s="10"/>
    </row>
    <row r="789" spans="2:9" ht="15.75">
      <c r="B789" s="9">
        <v>370</v>
      </c>
      <c r="C789" s="12" t="s">
        <v>510</v>
      </c>
      <c r="D789" s="13" t="s">
        <v>37</v>
      </c>
      <c r="E789" s="9" t="s">
        <v>736</v>
      </c>
      <c r="F789" s="10">
        <f t="shared" si="24"/>
        <v>0.23</v>
      </c>
      <c r="G789" s="10">
        <v>0.23</v>
      </c>
      <c r="H789" s="10"/>
      <c r="I789" s="10"/>
    </row>
    <row r="790" spans="2:9" ht="14.45" customHeight="1">
      <c r="B790" s="13"/>
      <c r="C790" s="9" t="s">
        <v>15</v>
      </c>
      <c r="D790" s="13"/>
      <c r="E790" s="13"/>
      <c r="F790" s="10">
        <f>SUM(F780:F789)</f>
        <v>5.4440000000000008</v>
      </c>
      <c r="G790" s="10">
        <f>SUM(G780:G789)</f>
        <v>5.144000000000001</v>
      </c>
      <c r="H790" s="10">
        <f>SUM(H780:H789)</f>
        <v>0.3</v>
      </c>
      <c r="I790" s="10">
        <f>SUM(I780:I789)</f>
        <v>0</v>
      </c>
    </row>
    <row r="791" spans="2:9">
      <c r="B791" s="140" t="s">
        <v>540</v>
      </c>
      <c r="C791" s="141"/>
      <c r="D791" s="141"/>
      <c r="E791" s="141"/>
      <c r="F791" s="141"/>
      <c r="G791" s="141"/>
      <c r="H791" s="141"/>
      <c r="I791" s="142"/>
    </row>
    <row r="792" spans="2:9" ht="17.45" customHeight="1">
      <c r="B792" s="94">
        <v>371</v>
      </c>
      <c r="C792" s="124" t="s">
        <v>541</v>
      </c>
      <c r="D792" s="13" t="s">
        <v>721</v>
      </c>
      <c r="E792" s="9" t="s">
        <v>736</v>
      </c>
      <c r="F792" s="91">
        <f>SUM(G792:I796)</f>
        <v>1.1580000000000001</v>
      </c>
      <c r="G792" s="10"/>
      <c r="H792" s="10"/>
      <c r="I792" s="10">
        <v>0.18099999999999999</v>
      </c>
    </row>
    <row r="793" spans="2:9" ht="20.25" customHeight="1">
      <c r="B793" s="99"/>
      <c r="C793" s="135"/>
      <c r="D793" s="13" t="s">
        <v>722</v>
      </c>
      <c r="E793" s="9" t="s">
        <v>736</v>
      </c>
      <c r="F793" s="92"/>
      <c r="G793" s="10"/>
      <c r="H793" s="10"/>
      <c r="I793" s="10">
        <v>0.187</v>
      </c>
    </row>
    <row r="794" spans="2:9" ht="18.600000000000001" customHeight="1">
      <c r="B794" s="99"/>
      <c r="C794" s="135"/>
      <c r="D794" s="13" t="s">
        <v>723</v>
      </c>
      <c r="E794" s="9" t="s">
        <v>736</v>
      </c>
      <c r="F794" s="92"/>
      <c r="G794" s="10"/>
      <c r="H794" s="10"/>
      <c r="I794" s="10">
        <v>0.19</v>
      </c>
    </row>
    <row r="795" spans="2:9" ht="19.899999999999999" customHeight="1">
      <c r="B795" s="99"/>
      <c r="C795" s="135"/>
      <c r="D795" s="13" t="s">
        <v>724</v>
      </c>
      <c r="E795" s="9" t="s">
        <v>736</v>
      </c>
      <c r="F795" s="92"/>
      <c r="G795" s="10"/>
      <c r="H795" s="10"/>
      <c r="I795" s="10">
        <v>0.28999999999999998</v>
      </c>
    </row>
    <row r="796" spans="2:9" ht="19.149999999999999" customHeight="1">
      <c r="B796" s="95"/>
      <c r="C796" s="136"/>
      <c r="D796" s="13" t="s">
        <v>725</v>
      </c>
      <c r="E796" s="9" t="s">
        <v>736</v>
      </c>
      <c r="F796" s="93"/>
      <c r="G796" s="10"/>
      <c r="H796" s="10"/>
      <c r="I796" s="10">
        <v>0.31</v>
      </c>
    </row>
    <row r="797" spans="2:9" ht="20.45" customHeight="1">
      <c r="B797" s="94">
        <v>372</v>
      </c>
      <c r="C797" s="124" t="s">
        <v>542</v>
      </c>
      <c r="D797" s="13" t="s">
        <v>726</v>
      </c>
      <c r="E797" s="9" t="s">
        <v>736</v>
      </c>
      <c r="F797" s="91">
        <f>SUM(G797:I800)</f>
        <v>2.3570000000000002</v>
      </c>
      <c r="G797" s="10"/>
      <c r="H797" s="10"/>
      <c r="I797" s="10">
        <v>0.56000000000000005</v>
      </c>
    </row>
    <row r="798" spans="2:9" ht="19.149999999999999" customHeight="1">
      <c r="B798" s="154"/>
      <c r="C798" s="125"/>
      <c r="D798" s="13" t="s">
        <v>727</v>
      </c>
      <c r="E798" s="9" t="s">
        <v>736</v>
      </c>
      <c r="F798" s="92"/>
      <c r="G798" s="10"/>
      <c r="H798" s="10"/>
      <c r="I798" s="10">
        <v>0.12</v>
      </c>
    </row>
    <row r="799" spans="2:9" ht="19.149999999999999" customHeight="1">
      <c r="B799" s="154"/>
      <c r="C799" s="125"/>
      <c r="D799" s="13" t="s">
        <v>728</v>
      </c>
      <c r="E799" s="9" t="s">
        <v>736</v>
      </c>
      <c r="F799" s="92"/>
      <c r="G799" s="10"/>
      <c r="H799" s="10"/>
      <c r="I799" s="10">
        <v>1.08</v>
      </c>
    </row>
    <row r="800" spans="2:9" ht="18" customHeight="1">
      <c r="B800" s="153"/>
      <c r="C800" s="126"/>
      <c r="D800" s="13" t="s">
        <v>729</v>
      </c>
      <c r="E800" s="9" t="s">
        <v>736</v>
      </c>
      <c r="F800" s="93"/>
      <c r="G800" s="10"/>
      <c r="H800" s="10"/>
      <c r="I800" s="10">
        <v>0.59699999999999998</v>
      </c>
    </row>
    <row r="801" spans="2:9" ht="15.75">
      <c r="B801" s="13"/>
      <c r="C801" s="9" t="s">
        <v>15</v>
      </c>
      <c r="D801" s="13"/>
      <c r="E801" s="13"/>
      <c r="F801" s="10">
        <f>SUM(F792:F800)</f>
        <v>3.5150000000000006</v>
      </c>
      <c r="G801" s="10">
        <f>SUM(G792:G800)</f>
        <v>0</v>
      </c>
      <c r="H801" s="10">
        <f>SUM(H792:H800)</f>
        <v>0</v>
      </c>
      <c r="I801" s="10">
        <f>SUM(I792:I800)</f>
        <v>3.5150000000000001</v>
      </c>
    </row>
    <row r="802" spans="2:9" ht="15.75">
      <c r="B802" s="13"/>
      <c r="C802" s="24" t="s">
        <v>91</v>
      </c>
      <c r="D802" s="25"/>
      <c r="E802" s="25"/>
      <c r="F802" s="23">
        <f>ROUND(F778+F790+F801,3)</f>
        <v>39.57</v>
      </c>
      <c r="G802" s="23">
        <f>ROUND(G778+G790+G801,3)</f>
        <v>11.692</v>
      </c>
      <c r="H802" s="23">
        <f>ROUND(H778+H790+H801,3)</f>
        <v>5.95</v>
      </c>
      <c r="I802" s="23">
        <f>ROUND(I778+I790+I801,3)</f>
        <v>21.928000000000001</v>
      </c>
    </row>
    <row r="803" spans="2:9" ht="15.75">
      <c r="B803" s="13"/>
      <c r="C803" s="25" t="s">
        <v>511</v>
      </c>
      <c r="D803" s="25"/>
      <c r="E803" s="25"/>
      <c r="F803" s="26">
        <f>ROUND(F18+F99+F135+F219+F263+F302+F335+F383+F434+F478+F551+F610+F670+F723+F802,3)</f>
        <v>445.101</v>
      </c>
      <c r="G803" s="26">
        <f>ROUND(G18+G99+G135+G219+G263+G302+G335+G383+G434+G478+G551+G610+G670+G723+G802,3)</f>
        <v>153.60900000000001</v>
      </c>
      <c r="H803" s="26">
        <f>ROUND(H18+H99+H135+H219+H263+H302+H335+H383+H434+H478+H551+H610+H670+H723+H802,3)</f>
        <v>81.561999999999998</v>
      </c>
      <c r="I803" s="26">
        <f>ROUND(I18+I99+I135+I219+I263+I302+I335+I383+I434+I478+I551+I610+I670+I723+I802,3)</f>
        <v>208.26300000000001</v>
      </c>
    </row>
    <row r="806" spans="2:9" ht="61.5" customHeight="1">
      <c r="B806" s="145" t="s">
        <v>573</v>
      </c>
      <c r="C806" s="146"/>
      <c r="D806" s="146"/>
      <c r="G806" s="147" t="s">
        <v>574</v>
      </c>
      <c r="H806" s="147"/>
      <c r="I806" s="147"/>
    </row>
    <row r="807" spans="2:9" ht="16.5">
      <c r="B807" s="2"/>
      <c r="C807" s="2"/>
    </row>
    <row r="808" spans="2:9" ht="16.5">
      <c r="B808" s="2"/>
      <c r="C808" s="2"/>
      <c r="G808" s="2"/>
    </row>
  </sheetData>
  <mergeCells count="561">
    <mergeCell ref="B474:B475"/>
    <mergeCell ref="C474:C475"/>
    <mergeCell ref="F474:F475"/>
    <mergeCell ref="B344:B346"/>
    <mergeCell ref="C344:C346"/>
    <mergeCell ref="F344:F346"/>
    <mergeCell ref="B371:B375"/>
    <mergeCell ref="C371:C375"/>
    <mergeCell ref="F371:F375"/>
    <mergeCell ref="B380:B382"/>
    <mergeCell ref="C380:C382"/>
    <mergeCell ref="F380:F382"/>
    <mergeCell ref="B361:B364"/>
    <mergeCell ref="B369:B370"/>
    <mergeCell ref="C472:I472"/>
    <mergeCell ref="F369:F370"/>
    <mergeCell ref="C394:C395"/>
    <mergeCell ref="F394:F395"/>
    <mergeCell ref="C359:C360"/>
    <mergeCell ref="F359:F360"/>
    <mergeCell ref="C405:C406"/>
    <mergeCell ref="F405:F406"/>
    <mergeCell ref="B415:B416"/>
    <mergeCell ref="C415:C416"/>
    <mergeCell ref="F766:F769"/>
    <mergeCell ref="F770:F771"/>
    <mergeCell ref="F773:F774"/>
    <mergeCell ref="F792:F796"/>
    <mergeCell ref="B162:B163"/>
    <mergeCell ref="C162:C163"/>
    <mergeCell ref="B130:B131"/>
    <mergeCell ref="C130:C131"/>
    <mergeCell ref="F130:F131"/>
    <mergeCell ref="B271:B273"/>
    <mergeCell ref="C271:C273"/>
    <mergeCell ref="F271:F273"/>
    <mergeCell ref="B286:B287"/>
    <mergeCell ref="C286:C287"/>
    <mergeCell ref="F286:F287"/>
    <mergeCell ref="B290:B291"/>
    <mergeCell ref="C290:C291"/>
    <mergeCell ref="F290:F291"/>
    <mergeCell ref="B294:B298"/>
    <mergeCell ref="C294:C298"/>
    <mergeCell ref="F294:F298"/>
    <mergeCell ref="B341:B342"/>
    <mergeCell ref="C341:C342"/>
    <mergeCell ref="F341:F342"/>
    <mergeCell ref="B226:B227"/>
    <mergeCell ref="B231:B232"/>
    <mergeCell ref="B237:B240"/>
    <mergeCell ref="B260:B261"/>
    <mergeCell ref="F797:F800"/>
    <mergeCell ref="B116:B118"/>
    <mergeCell ref="C116:C118"/>
    <mergeCell ref="F116:F118"/>
    <mergeCell ref="B119:B123"/>
    <mergeCell ref="C119:C123"/>
    <mergeCell ref="F119:F123"/>
    <mergeCell ref="C140:C143"/>
    <mergeCell ref="F140:F143"/>
    <mergeCell ref="C144:C147"/>
    <mergeCell ref="F144:F147"/>
    <mergeCell ref="C148:C150"/>
    <mergeCell ref="F148:F150"/>
    <mergeCell ref="C151:C152"/>
    <mergeCell ref="F151:F152"/>
    <mergeCell ref="C136:I136"/>
    <mergeCell ref="F759:F761"/>
    <mergeCell ref="F762:F765"/>
    <mergeCell ref="C552:I552"/>
    <mergeCell ref="C553:I553"/>
    <mergeCell ref="C479:I479"/>
    <mergeCell ref="C480:I480"/>
    <mergeCell ref="C547:I547"/>
    <mergeCell ref="F237:F239"/>
    <mergeCell ref="F162:F163"/>
    <mergeCell ref="B167:B170"/>
    <mergeCell ref="C167:C170"/>
    <mergeCell ref="F167:F170"/>
    <mergeCell ref="B192:B193"/>
    <mergeCell ref="C192:C193"/>
    <mergeCell ref="F192:F193"/>
    <mergeCell ref="C264:I264"/>
    <mergeCell ref="B248:B249"/>
    <mergeCell ref="B347:B350"/>
    <mergeCell ref="B174:B176"/>
    <mergeCell ref="B178:B179"/>
    <mergeCell ref="C226:C227"/>
    <mergeCell ref="F226:F227"/>
    <mergeCell ref="B485:B487"/>
    <mergeCell ref="B353:B355"/>
    <mergeCell ref="B359:B360"/>
    <mergeCell ref="C384:I384"/>
    <mergeCell ref="C385:I385"/>
    <mergeCell ref="C369:C370"/>
    <mergeCell ref="C481:C482"/>
    <mergeCell ref="F481:F482"/>
    <mergeCell ref="C347:C350"/>
    <mergeCell ref="C430:I430"/>
    <mergeCell ref="C435:I435"/>
    <mergeCell ref="B102:B107"/>
    <mergeCell ref="C102:C107"/>
    <mergeCell ref="F102:F107"/>
    <mergeCell ref="B108:B110"/>
    <mergeCell ref="C108:C110"/>
    <mergeCell ref="F108:F110"/>
    <mergeCell ref="B111:B115"/>
    <mergeCell ref="C111:C115"/>
    <mergeCell ref="F111:F115"/>
    <mergeCell ref="C361:C364"/>
    <mergeCell ref="F361:F364"/>
    <mergeCell ref="F248:F249"/>
    <mergeCell ref="C236:I236"/>
    <mergeCell ref="C242:I242"/>
    <mergeCell ref="C246:I246"/>
    <mergeCell ref="C210:I210"/>
    <mergeCell ref="C221:I221"/>
    <mergeCell ref="C220:I220"/>
    <mergeCell ref="F222:F225"/>
    <mergeCell ref="C231:C232"/>
    <mergeCell ref="F231:F232"/>
    <mergeCell ref="C293:I293"/>
    <mergeCell ref="C303:I303"/>
    <mergeCell ref="C172:C173"/>
    <mergeCell ref="F172:F173"/>
    <mergeCell ref="C174:C176"/>
    <mergeCell ref="F174:F176"/>
    <mergeCell ref="C200:C205"/>
    <mergeCell ref="F200:F205"/>
    <mergeCell ref="C206:C207"/>
    <mergeCell ref="F206:F207"/>
    <mergeCell ref="C222:C225"/>
    <mergeCell ref="B6:I6"/>
    <mergeCell ref="D776:D777"/>
    <mergeCell ref="F776:F777"/>
    <mergeCell ref="G776:G777"/>
    <mergeCell ref="H776:H777"/>
    <mergeCell ref="I776:I777"/>
    <mergeCell ref="B20:I20"/>
    <mergeCell ref="B775:B777"/>
    <mergeCell ref="C775:C777"/>
    <mergeCell ref="C265:I265"/>
    <mergeCell ref="C289:I289"/>
    <mergeCell ref="C237:C240"/>
    <mergeCell ref="E260:E261"/>
    <mergeCell ref="C436:I436"/>
    <mergeCell ref="C401:I401"/>
    <mergeCell ref="C304:I304"/>
    <mergeCell ref="C336:I336"/>
    <mergeCell ref="C337:I337"/>
    <mergeCell ref="B300:I300"/>
    <mergeCell ref="C692:I692"/>
    <mergeCell ref="C611:I611"/>
    <mergeCell ref="C260:C261"/>
    <mergeCell ref="B755:B758"/>
    <mergeCell ref="C733:C735"/>
    <mergeCell ref="B736:B739"/>
    <mergeCell ref="F726:F727"/>
    <mergeCell ref="F728:F729"/>
    <mergeCell ref="F731:F732"/>
    <mergeCell ref="F733:F735"/>
    <mergeCell ref="F736:F739"/>
    <mergeCell ref="F743:F744"/>
    <mergeCell ref="F745:F747"/>
    <mergeCell ref="B733:B735"/>
    <mergeCell ref="B731:B732"/>
    <mergeCell ref="F700:F701"/>
    <mergeCell ref="C589:I589"/>
    <mergeCell ref="C596:I596"/>
    <mergeCell ref="C601:I601"/>
    <mergeCell ref="F682:F683"/>
    <mergeCell ref="C731:C732"/>
    <mergeCell ref="B700:B701"/>
    <mergeCell ref="C700:C701"/>
    <mergeCell ref="C645:I645"/>
    <mergeCell ref="C650:I650"/>
    <mergeCell ref="C663:I663"/>
    <mergeCell ref="B693:B696"/>
    <mergeCell ref="C693:C696"/>
    <mergeCell ref="F693:F696"/>
    <mergeCell ref="C612:I612"/>
    <mergeCell ref="C608:I608"/>
    <mergeCell ref="B597:B599"/>
    <mergeCell ref="C597:C599"/>
    <mergeCell ref="F597:F599"/>
    <mergeCell ref="B602:B604"/>
    <mergeCell ref="C602:C604"/>
    <mergeCell ref="F602:F604"/>
    <mergeCell ref="B613:B615"/>
    <mergeCell ref="C613:C615"/>
    <mergeCell ref="C44:I44"/>
    <mergeCell ref="C54:I54"/>
    <mergeCell ref="C72:I72"/>
    <mergeCell ref="C78:I78"/>
    <mergeCell ref="C86:I86"/>
    <mergeCell ref="C133:I133"/>
    <mergeCell ref="B674:B676"/>
    <mergeCell ref="F126:F127"/>
    <mergeCell ref="B394:B395"/>
    <mergeCell ref="B481:B482"/>
    <mergeCell ref="B483:B484"/>
    <mergeCell ref="B222:B225"/>
    <mergeCell ref="C178:C179"/>
    <mergeCell ref="C667:I667"/>
    <mergeCell ref="C671:I671"/>
    <mergeCell ref="C672:I672"/>
    <mergeCell ref="C674:C676"/>
    <mergeCell ref="F674:F676"/>
    <mergeCell ref="C410:I410"/>
    <mergeCell ref="C421:I421"/>
    <mergeCell ref="C483:C484"/>
    <mergeCell ref="F483:F484"/>
    <mergeCell ref="C485:C487"/>
    <mergeCell ref="F485:F487"/>
    <mergeCell ref="B7:I7"/>
    <mergeCell ref="B8:I8"/>
    <mergeCell ref="C14:I14"/>
    <mergeCell ref="C19:I19"/>
    <mergeCell ref="G11:I11"/>
    <mergeCell ref="F10:I10"/>
    <mergeCell ref="F11:F12"/>
    <mergeCell ref="E10:E12"/>
    <mergeCell ref="D10:D12"/>
    <mergeCell ref="C10:C12"/>
    <mergeCell ref="B10:B12"/>
    <mergeCell ref="B806:D806"/>
    <mergeCell ref="G806:I806"/>
    <mergeCell ref="C699:I699"/>
    <mergeCell ref="C724:I724"/>
    <mergeCell ref="C709:I709"/>
    <mergeCell ref="C714:I714"/>
    <mergeCell ref="C717:I717"/>
    <mergeCell ref="C720:I720"/>
    <mergeCell ref="C779:I779"/>
    <mergeCell ref="B710:B712"/>
    <mergeCell ref="C710:C712"/>
    <mergeCell ref="F710:F712"/>
    <mergeCell ref="B725:I725"/>
    <mergeCell ref="B726:B727"/>
    <mergeCell ref="C726:C727"/>
    <mergeCell ref="B728:B729"/>
    <mergeCell ref="C728:C729"/>
    <mergeCell ref="B797:B800"/>
    <mergeCell ref="B792:B796"/>
    <mergeCell ref="C792:C796"/>
    <mergeCell ref="B784:B785"/>
    <mergeCell ref="C784:C785"/>
    <mergeCell ref="B773:B774"/>
    <mergeCell ref="F740:F742"/>
    <mergeCell ref="C797:C800"/>
    <mergeCell ref="C736:C739"/>
    <mergeCell ref="C773:C774"/>
    <mergeCell ref="B759:B761"/>
    <mergeCell ref="C743:C744"/>
    <mergeCell ref="B745:B747"/>
    <mergeCell ref="B791:I791"/>
    <mergeCell ref="C759:C761"/>
    <mergeCell ref="B762:B765"/>
    <mergeCell ref="C762:C765"/>
    <mergeCell ref="B766:B769"/>
    <mergeCell ref="C766:C769"/>
    <mergeCell ref="B770:B771"/>
    <mergeCell ref="C770:C771"/>
    <mergeCell ref="B740:B742"/>
    <mergeCell ref="C740:C742"/>
    <mergeCell ref="C755:C758"/>
    <mergeCell ref="B748:B754"/>
    <mergeCell ref="C748:C754"/>
    <mergeCell ref="B743:B744"/>
    <mergeCell ref="C745:C747"/>
    <mergeCell ref="F748:F754"/>
    <mergeCell ref="F755:F758"/>
    <mergeCell ref="F784:F785"/>
    <mergeCell ref="C100:I100"/>
    <mergeCell ref="C101:I101"/>
    <mergeCell ref="B216:I216"/>
    <mergeCell ref="B252:B253"/>
    <mergeCell ref="C252:C253"/>
    <mergeCell ref="F252:F253"/>
    <mergeCell ref="F178:F179"/>
    <mergeCell ref="C183:C187"/>
    <mergeCell ref="F183:F187"/>
    <mergeCell ref="C188:C189"/>
    <mergeCell ref="F188:F189"/>
    <mergeCell ref="C196:C199"/>
    <mergeCell ref="F196:F199"/>
    <mergeCell ref="C165:C166"/>
    <mergeCell ref="F165:F166"/>
    <mergeCell ref="B151:B152"/>
    <mergeCell ref="B165:B166"/>
    <mergeCell ref="B172:B173"/>
    <mergeCell ref="C126:C127"/>
    <mergeCell ref="B153:B156"/>
    <mergeCell ref="C153:C156"/>
    <mergeCell ref="F153:F156"/>
    <mergeCell ref="C243:C244"/>
    <mergeCell ref="C248:C249"/>
    <mergeCell ref="B126:B127"/>
    <mergeCell ref="B183:B187"/>
    <mergeCell ref="B188:B189"/>
    <mergeCell ref="B196:B199"/>
    <mergeCell ref="B200:B205"/>
    <mergeCell ref="B206:B207"/>
    <mergeCell ref="B684:B689"/>
    <mergeCell ref="F684:F689"/>
    <mergeCell ref="B677:B681"/>
    <mergeCell ref="C677:C681"/>
    <mergeCell ref="F677:F681"/>
    <mergeCell ref="B682:B683"/>
    <mergeCell ref="C682:C683"/>
    <mergeCell ref="C684:C689"/>
    <mergeCell ref="F347:F350"/>
    <mergeCell ref="C379:I379"/>
    <mergeCell ref="C357:C358"/>
    <mergeCell ref="F357:F358"/>
    <mergeCell ref="C368:I368"/>
    <mergeCell ref="C549:I549"/>
    <mergeCell ref="C606:I606"/>
    <mergeCell ref="C570:I570"/>
    <mergeCell ref="C579:I579"/>
    <mergeCell ref="B405:B406"/>
    <mergeCell ref="B35:B36"/>
    <mergeCell ref="C35:C36"/>
    <mergeCell ref="F35:F36"/>
    <mergeCell ref="B37:B38"/>
    <mergeCell ref="C37:C38"/>
    <mergeCell ref="F37:F38"/>
    <mergeCell ref="B39:B41"/>
    <mergeCell ref="C39:C41"/>
    <mergeCell ref="F39:F41"/>
    <mergeCell ref="B21:B23"/>
    <mergeCell ref="C21:C23"/>
    <mergeCell ref="F21:F23"/>
    <mergeCell ref="B31:B32"/>
    <mergeCell ref="C31:C32"/>
    <mergeCell ref="F31:F32"/>
    <mergeCell ref="B33:B34"/>
    <mergeCell ref="C33:C34"/>
    <mergeCell ref="F33:F34"/>
    <mergeCell ref="C45:C47"/>
    <mergeCell ref="F45:F47"/>
    <mergeCell ref="B49:B52"/>
    <mergeCell ref="C49:C52"/>
    <mergeCell ref="F49:F52"/>
    <mergeCell ref="B55:B58"/>
    <mergeCell ref="C55:C58"/>
    <mergeCell ref="F55:F58"/>
    <mergeCell ref="B59:B60"/>
    <mergeCell ref="C59:C60"/>
    <mergeCell ref="F59:F60"/>
    <mergeCell ref="B45:B47"/>
    <mergeCell ref="B61:B62"/>
    <mergeCell ref="C61:C62"/>
    <mergeCell ref="F61:F62"/>
    <mergeCell ref="B63:B64"/>
    <mergeCell ref="C63:C64"/>
    <mergeCell ref="F63:F64"/>
    <mergeCell ref="B67:B68"/>
    <mergeCell ref="C67:C68"/>
    <mergeCell ref="F67:F68"/>
    <mergeCell ref="B74:B76"/>
    <mergeCell ref="C74:C76"/>
    <mergeCell ref="F74:F76"/>
    <mergeCell ref="B81:B83"/>
    <mergeCell ref="C81:C83"/>
    <mergeCell ref="F81:F83"/>
    <mergeCell ref="B87:B88"/>
    <mergeCell ref="C87:C88"/>
    <mergeCell ref="F87:F88"/>
    <mergeCell ref="B89:B90"/>
    <mergeCell ref="C89:C90"/>
    <mergeCell ref="F89:F90"/>
    <mergeCell ref="B91:B92"/>
    <mergeCell ref="C91:C92"/>
    <mergeCell ref="F91:F92"/>
    <mergeCell ref="B93:B94"/>
    <mergeCell ref="C93:C94"/>
    <mergeCell ref="F93:F94"/>
    <mergeCell ref="B95:B97"/>
    <mergeCell ref="C95:C97"/>
    <mergeCell ref="F95:F97"/>
    <mergeCell ref="B386:B387"/>
    <mergeCell ref="C386:C387"/>
    <mergeCell ref="F386:F387"/>
    <mergeCell ref="B396:B399"/>
    <mergeCell ref="C396:C399"/>
    <mergeCell ref="F396:F399"/>
    <mergeCell ref="B357:B358"/>
    <mergeCell ref="F260:F261"/>
    <mergeCell ref="C353:C355"/>
    <mergeCell ref="F353:F355"/>
    <mergeCell ref="B243:B244"/>
    <mergeCell ref="C137:I137"/>
    <mergeCell ref="B140:B143"/>
    <mergeCell ref="B144:B147"/>
    <mergeCell ref="B148:B150"/>
    <mergeCell ref="B181:B182"/>
    <mergeCell ref="C181:C182"/>
    <mergeCell ref="F181:F182"/>
    <mergeCell ref="B211:B214"/>
    <mergeCell ref="C211:C214"/>
    <mergeCell ref="F211:F214"/>
    <mergeCell ref="F415:F416"/>
    <mergeCell ref="B424:B425"/>
    <mergeCell ref="C424:C425"/>
    <mergeCell ref="F424:F425"/>
    <mergeCell ref="B427:B428"/>
    <mergeCell ref="C427:C428"/>
    <mergeCell ref="F427:F428"/>
    <mergeCell ref="B431:B433"/>
    <mergeCell ref="C431:C433"/>
    <mergeCell ref="F431:F433"/>
    <mergeCell ref="B307:B308"/>
    <mergeCell ref="C307:C308"/>
    <mergeCell ref="F307:F308"/>
    <mergeCell ref="B309:B310"/>
    <mergeCell ref="C309:C310"/>
    <mergeCell ref="F309:F310"/>
    <mergeCell ref="B314:B316"/>
    <mergeCell ref="C314:C316"/>
    <mergeCell ref="F314:F316"/>
    <mergeCell ref="B317:B318"/>
    <mergeCell ref="C317:C318"/>
    <mergeCell ref="F317:F318"/>
    <mergeCell ref="B320:B321"/>
    <mergeCell ref="C320:C321"/>
    <mergeCell ref="F320:F321"/>
    <mergeCell ref="B324:B325"/>
    <mergeCell ref="C324:C325"/>
    <mergeCell ref="F324:F325"/>
    <mergeCell ref="B464:B465"/>
    <mergeCell ref="C464:C465"/>
    <mergeCell ref="F464:F465"/>
    <mergeCell ref="B527:B529"/>
    <mergeCell ref="C527:C529"/>
    <mergeCell ref="F527:F529"/>
    <mergeCell ref="B530:B531"/>
    <mergeCell ref="C530:C531"/>
    <mergeCell ref="F530:F531"/>
    <mergeCell ref="B512:B513"/>
    <mergeCell ref="C512:C513"/>
    <mergeCell ref="F512:F513"/>
    <mergeCell ref="B515:B516"/>
    <mergeCell ref="C515:C516"/>
    <mergeCell ref="F515:F516"/>
    <mergeCell ref="B521:B522"/>
    <mergeCell ref="C521:C522"/>
    <mergeCell ref="F521:F522"/>
    <mergeCell ref="B497:B501"/>
    <mergeCell ref="C497:C501"/>
    <mergeCell ref="F497:F501"/>
    <mergeCell ref="B503:B504"/>
    <mergeCell ref="C503:C504"/>
    <mergeCell ref="F503:F504"/>
    <mergeCell ref="B453:B454"/>
    <mergeCell ref="C453:C454"/>
    <mergeCell ref="F453:F454"/>
    <mergeCell ref="B460:B461"/>
    <mergeCell ref="C460:C461"/>
    <mergeCell ref="F460:F461"/>
    <mergeCell ref="B462:B463"/>
    <mergeCell ref="C462:C463"/>
    <mergeCell ref="F462:F463"/>
    <mergeCell ref="B437:B438"/>
    <mergeCell ref="C437:C438"/>
    <mergeCell ref="F437:F438"/>
    <mergeCell ref="B440:B444"/>
    <mergeCell ref="C440:C444"/>
    <mergeCell ref="F440:F444"/>
    <mergeCell ref="B450:B452"/>
    <mergeCell ref="C450:C452"/>
    <mergeCell ref="F450:F452"/>
    <mergeCell ref="B466:B467"/>
    <mergeCell ref="C466:C467"/>
    <mergeCell ref="F466:F467"/>
    <mergeCell ref="B469:B470"/>
    <mergeCell ref="C469:C470"/>
    <mergeCell ref="F469:F470"/>
    <mergeCell ref="B540:B541"/>
    <mergeCell ref="C540:C541"/>
    <mergeCell ref="F540:F541"/>
    <mergeCell ref="B532:B535"/>
    <mergeCell ref="C532:C535"/>
    <mergeCell ref="F532:F535"/>
    <mergeCell ref="B510:B511"/>
    <mergeCell ref="C510:C511"/>
    <mergeCell ref="F510:F511"/>
    <mergeCell ref="B489:B491"/>
    <mergeCell ref="C489:C491"/>
    <mergeCell ref="F489:F491"/>
    <mergeCell ref="B493:B494"/>
    <mergeCell ref="C493:C494"/>
    <mergeCell ref="F493:F494"/>
    <mergeCell ref="B495:B496"/>
    <mergeCell ref="C495:C496"/>
    <mergeCell ref="F495:F496"/>
    <mergeCell ref="B554:B555"/>
    <mergeCell ref="C554:C555"/>
    <mergeCell ref="F554:F555"/>
    <mergeCell ref="B556:B557"/>
    <mergeCell ref="C556:C557"/>
    <mergeCell ref="F556:F557"/>
    <mergeCell ref="B558:B559"/>
    <mergeCell ref="C558:C559"/>
    <mergeCell ref="F558:F559"/>
    <mergeCell ref="B564:B565"/>
    <mergeCell ref="C564:C565"/>
    <mergeCell ref="F564:F565"/>
    <mergeCell ref="B566:B567"/>
    <mergeCell ref="C566:C567"/>
    <mergeCell ref="F566:F567"/>
    <mergeCell ref="B571:B574"/>
    <mergeCell ref="C571:C574"/>
    <mergeCell ref="F571:F574"/>
    <mergeCell ref="B582:B585"/>
    <mergeCell ref="C582:C585"/>
    <mergeCell ref="F582:F585"/>
    <mergeCell ref="B586:B587"/>
    <mergeCell ref="C586:C587"/>
    <mergeCell ref="F586:F587"/>
    <mergeCell ref="B592:B593"/>
    <mergeCell ref="C592:C593"/>
    <mergeCell ref="F592:F593"/>
    <mergeCell ref="B646:B648"/>
    <mergeCell ref="C646:C648"/>
    <mergeCell ref="B652:B654"/>
    <mergeCell ref="C652:C654"/>
    <mergeCell ref="F613:F615"/>
    <mergeCell ref="B622:B624"/>
    <mergeCell ref="C622:C624"/>
    <mergeCell ref="B626:B629"/>
    <mergeCell ref="C626:C629"/>
    <mergeCell ref="B630:B632"/>
    <mergeCell ref="C630:C632"/>
    <mergeCell ref="B633:B634"/>
    <mergeCell ref="C633:C634"/>
    <mergeCell ref="B656:B658"/>
    <mergeCell ref="C656:C658"/>
    <mergeCell ref="B659:B660"/>
    <mergeCell ref="C659:C660"/>
    <mergeCell ref="B664:B665"/>
    <mergeCell ref="C664:C665"/>
    <mergeCell ref="F622:F624"/>
    <mergeCell ref="F626:F629"/>
    <mergeCell ref="F630:F632"/>
    <mergeCell ref="F633:F634"/>
    <mergeCell ref="F635:F636"/>
    <mergeCell ref="F638:F641"/>
    <mergeCell ref="F642:F643"/>
    <mergeCell ref="F646:F648"/>
    <mergeCell ref="F652:F654"/>
    <mergeCell ref="F656:F658"/>
    <mergeCell ref="F659:F660"/>
    <mergeCell ref="F664:F665"/>
    <mergeCell ref="B635:B636"/>
    <mergeCell ref="C635:C636"/>
    <mergeCell ref="B638:B641"/>
    <mergeCell ref="C638:C641"/>
    <mergeCell ref="B642:B643"/>
    <mergeCell ref="C642:C643"/>
  </mergeCells>
  <pageMargins left="0.59055118110236227" right="0" top="0.59055118110236227" bottom="0" header="0.31496062992125984" footer="0.31496062992125984"/>
  <pageSetup paperSize="9" scale="93" orientation="landscape" horizontalDpi="180" verticalDpi="180" r:id="rId1"/>
  <rowBreaks count="23" manualBreakCount="23">
    <brk id="34" max="8" man="1"/>
    <brk id="71" max="8" man="1"/>
    <brk id="107" max="8" man="1"/>
    <brk id="143" max="8" man="1"/>
    <brk id="176" max="8" man="1"/>
    <brk id="205" max="8" man="1"/>
    <brk id="235" max="8" man="1"/>
    <brk id="263" max="8" man="1"/>
    <brk id="299" max="8" man="1"/>
    <brk id="335" max="8" man="1"/>
    <brk id="367" max="8" man="1"/>
    <brk id="400" max="8" man="1"/>
    <brk id="434" max="8" man="1"/>
    <brk id="471" max="8" man="1"/>
    <brk id="509" max="8" man="1"/>
    <brk id="546" max="8" man="1"/>
    <brk id="581" max="8" man="1"/>
    <brk id="617" max="8" man="1"/>
    <brk id="644" max="8" man="1"/>
    <brk id="676" max="8" man="1"/>
    <brk id="708" max="8" man="1"/>
    <brk id="739" max="8" man="1"/>
    <brk id="774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приложение</vt:lpstr>
      <vt:lpstr>Лист2</vt:lpstr>
      <vt:lpstr>Лист3</vt:lpstr>
      <vt:lpstr>приложение!Область_печати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2022-11-15T11:31:09Z</dcterms:modified>
</cp:coreProperties>
</file>