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/>
  </bookViews>
  <sheets>
    <sheet name="Т 4" sheetId="3" r:id="rId1"/>
    <sheet name="Т 5" sheetId="5" r:id="rId2"/>
    <sheet name="Т 7" sheetId="6" r:id="rId3"/>
    <sheet name="Лист1" sheetId="7" r:id="rId4"/>
  </sheets>
  <definedNames>
    <definedName name="_xlnm.Print_Area" localSheetId="0">'Т 4'!$A$1:$H$99</definedName>
    <definedName name="_xlnm.Print_Area" localSheetId="1">'Т 5'!$A$1:$K$142</definedName>
    <definedName name="_xlnm.Print_Area" localSheetId="2">'Т 7'!$A$1:$J$163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P18" i="5"/>
  <c r="P17"/>
  <c r="P16"/>
  <c r="P15"/>
  <c r="P14"/>
  <c r="P12"/>
  <c r="P100"/>
  <c r="P98"/>
  <c r="P51"/>
  <c r="P30"/>
  <c r="G17"/>
  <c r="G92"/>
  <c r="K14" i="3"/>
  <c r="L12" i="6" l="1"/>
  <c r="I87"/>
  <c r="F89"/>
  <c r="I24"/>
  <c r="I23"/>
  <c r="F57"/>
  <c r="K13" i="3"/>
  <c r="G41"/>
  <c r="P13" i="5"/>
  <c r="P93"/>
  <c r="G89"/>
  <c r="O89" s="1"/>
  <c r="G90"/>
  <c r="O17"/>
  <c r="O100"/>
  <c r="O90"/>
  <c r="O92"/>
  <c r="F15"/>
  <c r="N11" s="1"/>
  <c r="F103"/>
  <c r="F100"/>
  <c r="F78"/>
  <c r="M16"/>
  <c r="L100"/>
  <c r="G55" i="3"/>
  <c r="I40" i="6"/>
  <c r="I41"/>
  <c r="F41" s="1"/>
  <c r="G63" i="3"/>
  <c r="G64"/>
  <c r="G91" i="5"/>
  <c r="O91" s="1"/>
  <c r="H91"/>
  <c r="I13"/>
  <c r="J13"/>
  <c r="K13"/>
  <c r="O93" l="1"/>
  <c r="L97"/>
  <c r="L95"/>
  <c r="L94"/>
  <c r="L96"/>
  <c r="F89"/>
  <c r="F90"/>
  <c r="H113"/>
  <c r="G113"/>
  <c r="G73"/>
  <c r="H73"/>
  <c r="H62"/>
  <c r="H68"/>
  <c r="G68"/>
  <c r="G46"/>
  <c r="H46"/>
  <c r="H103"/>
  <c r="G103"/>
  <c r="H41"/>
  <c r="H83"/>
  <c r="H78"/>
  <c r="G83"/>
  <c r="G78"/>
  <c r="G62"/>
  <c r="G41"/>
  <c r="I45" i="6"/>
  <c r="F50"/>
  <c r="F62"/>
  <c r="F63"/>
  <c r="I62"/>
  <c r="F113" i="5"/>
  <c r="F92"/>
  <c r="F83"/>
  <c r="F73"/>
  <c r="F68"/>
  <c r="F36"/>
  <c r="F41"/>
  <c r="I111" i="6" l="1"/>
  <c r="L93" i="5"/>
  <c r="I58" i="6" l="1"/>
  <c r="F58"/>
  <c r="F52" s="1"/>
  <c r="F23" s="1"/>
  <c r="F60"/>
  <c r="I60"/>
  <c r="H110"/>
  <c r="E101" i="5"/>
  <c r="E15"/>
  <c r="E103"/>
  <c r="E92"/>
  <c r="L92" s="1"/>
  <c r="H64" i="3"/>
  <c r="H63" s="1"/>
  <c r="L91" i="5"/>
  <c r="L90"/>
  <c r="L89"/>
  <c r="G69" i="3"/>
  <c r="F70"/>
  <c r="E63"/>
  <c r="F63"/>
  <c r="D60"/>
  <c r="D57"/>
  <c r="D51"/>
  <c r="D47"/>
  <c r="D35"/>
  <c r="D36"/>
  <c r="D39"/>
  <c r="E113" i="5"/>
  <c r="E89"/>
  <c r="E90"/>
  <c r="E91"/>
  <c r="E83"/>
  <c r="E73"/>
  <c r="E68"/>
  <c r="E62"/>
  <c r="E41"/>
  <c r="E33" s="1"/>
  <c r="E36"/>
  <c r="H21" i="6"/>
  <c r="F24"/>
  <c r="H18"/>
  <c r="H111"/>
  <c r="F113"/>
  <c r="F112" s="1"/>
  <c r="F51" l="1"/>
  <c r="F69" i="3"/>
  <c r="D72"/>
  <c r="D15" i="5"/>
  <c r="D103"/>
  <c r="G27" i="3"/>
  <c r="D54" i="5"/>
  <c r="D32"/>
  <c r="D46"/>
  <c r="G37" i="3"/>
  <c r="F37"/>
  <c r="E64"/>
  <c r="F64"/>
  <c r="G28"/>
  <c r="D37" l="1"/>
  <c r="D69"/>
  <c r="F67"/>
  <c r="F27"/>
  <c r="F25" s="1"/>
  <c r="I121" i="6"/>
  <c r="F121" s="1"/>
  <c r="I124"/>
  <c r="F124" s="1"/>
  <c r="G108"/>
  <c r="G107" s="1"/>
  <c r="H108"/>
  <c r="H107" s="1"/>
  <c r="I108"/>
  <c r="J108"/>
  <c r="I103"/>
  <c r="F104" s="1"/>
  <c r="F103" s="1"/>
  <c r="I101"/>
  <c r="I96"/>
  <c r="F96" s="1"/>
  <c r="I92"/>
  <c r="I88"/>
  <c r="F88"/>
  <c r="I15"/>
  <c r="F102" l="1"/>
  <c r="I100" s="1"/>
  <c r="F92"/>
  <c r="F93"/>
  <c r="K108"/>
  <c r="I120"/>
  <c r="F120" s="1"/>
  <c r="F108"/>
  <c r="I84"/>
  <c r="F101"/>
  <c r="I95"/>
  <c r="F95" s="1"/>
  <c r="I86"/>
  <c r="F27"/>
  <c r="I56"/>
  <c r="I51" s="1"/>
  <c r="F56"/>
  <c r="I49"/>
  <c r="F49" s="1"/>
  <c r="I47"/>
  <c r="F46"/>
  <c r="F22" s="1"/>
  <c r="F21" s="1"/>
  <c r="I35"/>
  <c r="F35"/>
  <c r="I33"/>
  <c r="F33"/>
  <c r="I31"/>
  <c r="F31"/>
  <c r="I29"/>
  <c r="F29"/>
  <c r="I27"/>
  <c r="F45" l="1"/>
  <c r="F48"/>
  <c r="F47" s="1"/>
  <c r="I44"/>
  <c r="I18"/>
  <c r="F111"/>
  <c r="F110" s="1"/>
  <c r="I110"/>
  <c r="I94"/>
  <c r="F94" s="1"/>
  <c r="I90"/>
  <c r="I22"/>
  <c r="I21" s="1"/>
  <c r="F26"/>
  <c r="F15" s="1"/>
  <c r="F127"/>
  <c r="F115"/>
  <c r="J107"/>
  <c r="J105" s="1"/>
  <c r="J19" s="1"/>
  <c r="I107"/>
  <c r="I105" s="1"/>
  <c r="I19" s="1"/>
  <c r="H105"/>
  <c r="H19" s="1"/>
  <c r="H12" s="1"/>
  <c r="G105"/>
  <c r="G19" s="1"/>
  <c r="G12" s="1"/>
  <c r="F109"/>
  <c r="F90" l="1"/>
  <c r="F91"/>
  <c r="F19"/>
  <c r="J12"/>
  <c r="F18"/>
  <c r="F105"/>
  <c r="I82"/>
  <c r="F82" s="1"/>
  <c r="I39"/>
  <c r="F86"/>
  <c r="F107"/>
  <c r="I43" l="1"/>
  <c r="F40"/>
  <c r="I25" l="1"/>
  <c r="I20" s="1"/>
  <c r="F44"/>
  <c r="F84"/>
  <c r="I17"/>
  <c r="F100"/>
  <c r="F43"/>
  <c r="F39" s="1"/>
  <c r="F25" l="1"/>
  <c r="F20" s="1"/>
  <c r="F13"/>
  <c r="I13"/>
  <c r="I99"/>
  <c r="I83" s="1"/>
  <c r="F83" s="1"/>
  <c r="H13" i="3"/>
  <c r="G67"/>
  <c r="D67" s="1"/>
  <c r="D70"/>
  <c r="H61"/>
  <c r="H15" s="1"/>
  <c r="G61"/>
  <c r="F61"/>
  <c r="E61"/>
  <c r="E15" s="1"/>
  <c r="E13" s="1"/>
  <c r="D63"/>
  <c r="D61" s="1"/>
  <c r="D66"/>
  <c r="D64" s="1"/>
  <c r="G76"/>
  <c r="D76"/>
  <c r="G70"/>
  <c r="G43"/>
  <c r="D43"/>
  <c r="G58"/>
  <c r="D58"/>
  <c r="D55"/>
  <c r="G52"/>
  <c r="D52"/>
  <c r="G48"/>
  <c r="D48"/>
  <c r="G44"/>
  <c r="D44"/>
  <c r="G29"/>
  <c r="G16"/>
  <c r="D16" s="1"/>
  <c r="D29"/>
  <c r="D28"/>
  <c r="D27"/>
  <c r="G30"/>
  <c r="D30"/>
  <c r="G33"/>
  <c r="D33"/>
  <c r="K54" i="5"/>
  <c r="J54"/>
  <c r="I54"/>
  <c r="H54"/>
  <c r="G54"/>
  <c r="F54"/>
  <c r="E54"/>
  <c r="K51"/>
  <c r="J51"/>
  <c r="I51"/>
  <c r="H51"/>
  <c r="G51"/>
  <c r="O51" s="1"/>
  <c r="F51"/>
  <c r="E51"/>
  <c r="D51"/>
  <c r="K17"/>
  <c r="K15"/>
  <c r="K14"/>
  <c r="J17"/>
  <c r="J15"/>
  <c r="J14"/>
  <c r="I17"/>
  <c r="I15"/>
  <c r="I14"/>
  <c r="H17"/>
  <c r="H15"/>
  <c r="H14"/>
  <c r="G15"/>
  <c r="G14"/>
  <c r="F17"/>
  <c r="F14"/>
  <c r="E17"/>
  <c r="E14"/>
  <c r="D17"/>
  <c r="D14"/>
  <c r="K101"/>
  <c r="J101"/>
  <c r="I101"/>
  <c r="H101"/>
  <c r="G101"/>
  <c r="O101" s="1"/>
  <c r="F101"/>
  <c r="D101"/>
  <c r="K98"/>
  <c r="J98"/>
  <c r="I98"/>
  <c r="H98"/>
  <c r="G98"/>
  <c r="O98" s="1"/>
  <c r="F98"/>
  <c r="E98"/>
  <c r="K93"/>
  <c r="J93"/>
  <c r="I93"/>
  <c r="H93"/>
  <c r="G93"/>
  <c r="F93"/>
  <c r="E93"/>
  <c r="D93"/>
  <c r="K88"/>
  <c r="J88"/>
  <c r="I88"/>
  <c r="H88"/>
  <c r="G88"/>
  <c r="O88" s="1"/>
  <c r="F88"/>
  <c r="E88"/>
  <c r="D88"/>
  <c r="K33"/>
  <c r="J33"/>
  <c r="I33"/>
  <c r="H33"/>
  <c r="G33"/>
  <c r="F33"/>
  <c r="E16"/>
  <c r="K30"/>
  <c r="J30"/>
  <c r="I30"/>
  <c r="H30"/>
  <c r="G30"/>
  <c r="O30" s="1"/>
  <c r="F30"/>
  <c r="E30"/>
  <c r="D33"/>
  <c r="D30" s="1"/>
  <c r="L98" l="1"/>
  <c r="M98" s="1"/>
  <c r="L14"/>
  <c r="O14"/>
  <c r="M14"/>
  <c r="M15"/>
  <c r="O15"/>
  <c r="L15"/>
  <c r="M88"/>
  <c r="M51"/>
  <c r="L54"/>
  <c r="M30"/>
  <c r="L33"/>
  <c r="M17"/>
  <c r="L17"/>
  <c r="L101"/>
  <c r="M101"/>
  <c r="M93"/>
  <c r="L30"/>
  <c r="L88"/>
  <c r="L51"/>
  <c r="M18"/>
  <c r="F17" i="6"/>
  <c r="F15" i="3"/>
  <c r="F13" s="1"/>
  <c r="G17"/>
  <c r="D17" s="1"/>
  <c r="G25"/>
  <c r="D25"/>
  <c r="D98" i="5"/>
  <c r="F99" i="6"/>
  <c r="D16" i="5"/>
  <c r="E13"/>
  <c r="I16"/>
  <c r="H16"/>
  <c r="H13" s="1"/>
  <c r="G16"/>
  <c r="K16"/>
  <c r="F16"/>
  <c r="J16"/>
  <c r="D41" i="3"/>
  <c r="G13" i="5" l="1"/>
  <c r="O13" s="1"/>
  <c r="O16"/>
  <c r="O18" s="1"/>
  <c r="N16"/>
  <c r="L11"/>
  <c r="M11"/>
  <c r="F13"/>
  <c r="L16"/>
  <c r="G15" i="3"/>
  <c r="I15" s="1"/>
  <c r="I25"/>
  <c r="D13" i="5"/>
  <c r="G13" i="3"/>
  <c r="I16" i="6"/>
  <c r="I12" s="1"/>
  <c r="K12" s="1"/>
  <c r="I81"/>
  <c r="D13" i="3" l="1"/>
  <c r="I13"/>
  <c r="L13" i="5"/>
  <c r="M13"/>
  <c r="L18"/>
  <c r="D15" i="3"/>
  <c r="I80" i="6"/>
  <c r="F80" s="1"/>
  <c r="F81"/>
  <c r="F16"/>
  <c r="F12" l="1"/>
  <c r="E12" s="1"/>
</calcChain>
</file>

<file path=xl/sharedStrings.xml><?xml version="1.0" encoding="utf-8"?>
<sst xmlns="http://schemas.openxmlformats.org/spreadsheetml/2006/main" count="658" uniqueCount="249">
  <si>
    <t>МУНИЦИПАЛЬНАЯ ПРОГРАММА</t>
  </si>
  <si>
    <t>…</t>
  </si>
  <si>
    <t>ПОДПРОГРАММА 1</t>
  </si>
  <si>
    <t>ПОДПРОГРАММА 2</t>
  </si>
  <si>
    <t>…..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</si>
  <si>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</si>
  <si>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</si>
  <si>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</si>
  <si>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</si>
  <si>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</si>
  <si>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</si>
  <si>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</si>
  <si>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</si>
  <si>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</si>
  <si>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</si>
  <si>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</si>
  <si>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</si>
  <si>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</si>
  <si>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</si>
  <si>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</si>
  <si>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</si>
  <si>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</si>
  <si>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</si>
  <si>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</si>
  <si>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</si>
  <si>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</si>
  <si>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</si>
  <si>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</si>
  <si>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</si>
  <si>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</si>
  <si>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</si>
  <si>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</si>
  <si>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</si>
  <si>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</si>
  <si>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</si>
  <si>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</si>
  <si>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</si>
  <si>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</si>
  <si>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</si>
  <si>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</si>
  <si>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</si>
  <si>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</si>
  <si>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</si>
  <si>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</si>
  <si>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</si>
  <si>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</si>
  <si>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</si>
  <si>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</si>
  <si>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</si>
  <si>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</si>
  <si>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</si>
  <si>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</si>
  <si>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</si>
  <si>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</si>
  <si>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</si>
  <si>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</si>
  <si>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</si>
  <si>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</si>
  <si>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</si>
  <si>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</si>
  <si>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</si>
  <si>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</si>
  <si>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</si>
  <si>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</si>
  <si>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</si>
  <si>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</si>
  <si>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</si>
  <si>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</si>
  <si>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</si>
  <si>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</si>
  <si>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</si>
  <si>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</si>
  <si>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</si>
  <si>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</si>
  <si>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</si>
  <si>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</si>
  <si>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</si>
  <si>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</si>
  <si>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</si>
  <si>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</si>
  <si>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</si>
  <si>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</si>
  <si>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</si>
  <si>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</si>
  <si>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</si>
  <si>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</si>
  <si>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</si>
  <si>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</si>
  <si>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</si>
  <si>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</si>
  <si>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</si>
  <si>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</si>
  <si>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</si>
  <si>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</si>
  <si>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</si>
  <si>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</si>
  <si>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</si>
  <si>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</si>
  <si>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</si>
  <si>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</si>
  <si>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</si>
  <si>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</si>
  <si>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</si>
  <si>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</si>
  <si>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</si>
  <si>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</si>
  <si>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</si>
  <si>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</si>
  <si>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</si>
  <si>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</si>
  <si>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</si>
  <si>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</si>
  <si>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</si>
  <si>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</si>
  <si>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</si>
  <si>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</si>
  <si>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</si>
  <si>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</si>
  <si>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</si>
  <si>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</si>
  <si>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</si>
  <si>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</si>
  <si>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</si>
  <si>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</si>
  <si>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</si>
  <si>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</si>
  <si>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</si>
  <si>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</si>
  <si>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</si>
  <si>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</si>
  <si>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</si>
  <si>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</si>
  <si>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</si>
  <si>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</si>
  <si>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</si>
  <si>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</si>
  <si>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</si>
  <si>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</si>
  <si>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</si>
  <si>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</si>
  <si>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</si>
  <si>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</si>
  <si>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</si>
  <si>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</si>
  <si>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</si>
  <si>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</si>
  <si>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</si>
  <si>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</si>
  <si>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</si>
  <si>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</si>
  <si>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</si>
  <si>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</si>
  <si>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</si>
  <si>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</si>
  <si>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</si>
  <si>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</si>
  <si>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</si>
  <si>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</si>
  <si>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</si>
  <si>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</si>
  <si>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</si>
  <si>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</si>
  <si>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</si>
  <si>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</si>
  <si>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</si>
  <si>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</si>
  <si>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</si>
  <si>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</si>
  <si>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</si>
  <si>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</si>
  <si>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</si>
  <si>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</si>
  <si>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</si>
  <si>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</si>
  <si>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</si>
  <si>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</si>
  <si>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</si>
  <si>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</si>
  <si>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</si>
  <si>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</si>
  <si>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</si>
  <si>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</si>
  <si>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</si>
  <si>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</si>
  <si>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</si>
  <si>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</si>
  <si>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</si>
  <si>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</si>
  <si>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</si>
  <si>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</si>
  <si>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</si>
  <si>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</si>
  <si>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</si>
  <si>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</si>
  <si>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</si>
  <si>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</si>
  <si>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</si>
  <si>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</si>
  <si>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</si>
  <si>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</si>
  <si>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</si>
  <si>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</si>
  <si>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</si>
  <si>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</si>
  <si>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</si>
  <si>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</si>
  <si>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</si>
  <si>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</si>
  <si>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</si>
  <si>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</si>
  <si>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</si>
  <si>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</si>
  <si>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</si>
  <si>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</si>
  <si>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</si>
  <si>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</si>
  <si>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</si>
  <si>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</si>
  <si>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</si>
  <si>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</si>
  <si>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</si>
  <si>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</si>
  <si>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</si>
  <si>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</si>
  <si>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</si>
  <si>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</si>
  <si>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</si>
  <si>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</si>
  <si>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</si>
  <si>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</si>
  <si>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</si>
  <si>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</si>
  <si>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</si>
  <si>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</si>
  <si>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>С помощью государственной поддержки в виде социальной выплаты улучшат жилищные условия 7 молодых семей</t>
  </si>
  <si>
    <t xml:space="preserve">Проведение ежегодного районного 
конкурса детского рисунка 
«Охрана труда глазами детей»
в образовательных организациях
Павловского муниципального района 
Воронежской области
</t>
  </si>
  <si>
    <t xml:space="preserve">Привлечение внимания общественности к проблемам создания здоровых и безопасных условий труда, снижения профессиональных рисков и производственного травматизма, его профилактике, начиная со школьной скамьи.
Воспитание у подрастающего поколения - будущего трудового потенциала нации уважительного отношения к труду и охране труда, повышение информированности и осведомленности в вопросах безопасности труда и безопасного поведения.
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</si>
  <si>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М.Н. Янцов</t>
  </si>
  <si>
    <t xml:space="preserve"> </t>
  </si>
  <si>
    <t>МЕРОПРИЯТИЕ 1.3.12</t>
  </si>
  <si>
    <t xml:space="preserve">Приложение № 3                                                          к постановлению администрации Павловского муниципального района Воронежской области                           от ______________ № ________                                 </t>
  </si>
  <si>
    <t xml:space="preserve">Приложение № 2                                                                                                         к постановлению администрации Павловского                                                          муниципального района Воронежской области                                              от ____________ №________                                                                    </t>
  </si>
  <si>
    <t xml:space="preserve">Приложение № 4                                                                                     к постановлению администрации Павловского                                                                 муниципального района Воронежской области                                      от ____________  № _________                                                                     </t>
  </si>
  <si>
    <t>на 2024 год</t>
  </si>
  <si>
    <t>на 2024год</t>
  </si>
  <si>
    <t>Глава Павловского  муниципального района                              Воронежской области</t>
  </si>
  <si>
    <t xml:space="preserve"> Глава Павловского  муниципального               района Воронежской области</t>
  </si>
  <si>
    <t xml:space="preserve">                                                                                   М.Н. Янцов</t>
  </si>
  <si>
    <t>Глава Павловского муниципального района                                                               Воронежской области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</si>
</sst>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3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5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2" fontId="1" fillId="0" borderId="0" xfId="0" applyNumberFormat="1" applyFont="1"/>
    <xf numFmtId="2" fontId="2" fillId="0" borderId="1" xfId="0" applyNumberFormat="1" applyFont="1" applyFill="1" applyBorder="1" applyAlignment="1">
      <alignment wrapText="1"/>
    </xf>
    <xf numFmtId="2" fontId="2" fillId="0" borderId="9" xfId="0" applyNumberFormat="1" applyFont="1" applyBorder="1" applyAlignment="1">
      <alignment horizontal="right" wrapText="1"/>
    </xf>
    <xf numFmtId="2" fontId="2" fillId="4" borderId="1" xfId="0" applyNumberFormat="1" applyFont="1" applyFill="1" applyBorder="1" applyAlignment="1">
      <alignment wrapText="1"/>
    </xf>
    <xf numFmtId="4" fontId="1" fillId="0" borderId="1" xfId="0" applyNumberFormat="1" applyFont="1" applyBorder="1" applyAlignment="1">
      <alignment horizontal="right" vertical="top"/>
    </xf>
    <xf numFmtId="4" fontId="1" fillId="0" borderId="1" xfId="0" applyNumberFormat="1" applyFont="1" applyBorder="1" applyAlignment="1">
      <alignment horizontal="right" vertical="top" wrapText="1"/>
    </xf>
    <xf numFmtId="0" fontId="2" fillId="0" borderId="1" xfId="0" applyFont="1" applyFill="1" applyBorder="1" applyAlignment="1">
      <alignment wrapText="1"/>
    </xf>
    <xf numFmtId="0" fontId="2" fillId="0" borderId="9" xfId="0" applyFont="1" applyBorder="1" applyAlignment="1">
      <alignment horizontal="center" vertical="top" wrapText="1"/>
    </xf>
    <xf numFmtId="2" fontId="2" fillId="0" borderId="1" xfId="0" applyNumberFormat="1" applyFont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wrapText="1"/>
    </xf>
    <xf numFmtId="4" fontId="2" fillId="4" borderId="1" xfId="0" applyNumberFormat="1" applyFont="1" applyFill="1" applyBorder="1" applyAlignment="1">
      <alignment horizontal="center"/>
    </xf>
    <xf numFmtId="2" fontId="2" fillId="4" borderId="1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/>
    </xf>
    <xf numFmtId="2" fontId="2" fillId="4" borderId="3" xfId="0" applyNumberFormat="1" applyFont="1" applyFill="1" applyBorder="1" applyAlignment="1">
      <alignment horizontal="right" wrapText="1"/>
    </xf>
    <xf numFmtId="2" fontId="2" fillId="4" borderId="1" xfId="0" applyNumberFormat="1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vertical="top" wrapText="1"/>
    </xf>
    <xf numFmtId="2" fontId="1" fillId="4" borderId="1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horizontal="right" vertical="top" wrapText="1"/>
    </xf>
    <xf numFmtId="0" fontId="2" fillId="4" borderId="1" xfId="0" applyFont="1" applyFill="1" applyBorder="1" applyAlignment="1">
      <alignment horizontal="justify" wrapText="1"/>
    </xf>
    <xf numFmtId="0" fontId="2" fillId="4" borderId="4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horizontal="right" vertical="top"/>
    </xf>
    <xf numFmtId="0" fontId="2" fillId="4" borderId="1" xfId="0" applyFont="1" applyFill="1" applyBorder="1" applyAlignment="1">
      <alignment wrapText="1"/>
    </xf>
    <xf numFmtId="2" fontId="2" fillId="4" borderId="8" xfId="0" applyNumberFormat="1" applyFont="1" applyFill="1" applyBorder="1" applyAlignment="1">
      <alignment horizontal="right" vertical="top" wrapText="1"/>
    </xf>
    <xf numFmtId="49" fontId="2" fillId="4" borderId="4" xfId="0" applyNumberFormat="1" applyFont="1" applyFill="1" applyBorder="1" applyAlignment="1">
      <alignment horizontal="right" vertical="top" wrapText="1"/>
    </xf>
    <xf numFmtId="2" fontId="2" fillId="4" borderId="3" xfId="0" applyNumberFormat="1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center" vertical="top" wrapText="1"/>
    </xf>
    <xf numFmtId="49" fontId="2" fillId="4" borderId="1" xfId="0" applyNumberFormat="1" applyFont="1" applyFill="1" applyBorder="1" applyAlignment="1">
      <alignment horizontal="right" vertical="top" wrapText="1"/>
    </xf>
    <xf numFmtId="0" fontId="2" fillId="4" borderId="3" xfId="0" applyFont="1" applyFill="1" applyBorder="1" applyAlignment="1">
      <alignment vertical="top" wrapText="1"/>
    </xf>
    <xf numFmtId="0" fontId="2" fillId="4" borderId="4" xfId="0" applyFont="1" applyFill="1" applyBorder="1" applyAlignment="1">
      <alignment vertical="top" wrapText="1"/>
    </xf>
    <xf numFmtId="0" fontId="2" fillId="4" borderId="1" xfId="0" applyFont="1" applyFill="1" applyBorder="1" applyAlignment="1">
      <alignment horizontal="center" vertical="top" wrapText="1"/>
    </xf>
    <xf numFmtId="0" fontId="0" fillId="4" borderId="4" xfId="0" applyFill="1" applyBorder="1"/>
    <xf numFmtId="0" fontId="2" fillId="4" borderId="1" xfId="0" applyFont="1" applyFill="1" applyBorder="1" applyAlignment="1">
      <alignment horizontal="left" vertical="top" wrapText="1"/>
    </xf>
    <xf numFmtId="2" fontId="1" fillId="4" borderId="3" xfId="0" applyNumberFormat="1" applyFont="1" applyFill="1" applyBorder="1" applyAlignment="1">
      <alignment horizontal="right"/>
    </xf>
    <xf numFmtId="49" fontId="2" fillId="4" borderId="4" xfId="0" applyNumberFormat="1" applyFont="1" applyFill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2" fillId="4" borderId="1" xfId="0" applyFont="1" applyFill="1" applyBorder="1" applyAlignment="1">
      <alignment vertical="top" wrapText="1"/>
    </xf>
    <xf numFmtId="4" fontId="1" fillId="0" borderId="1" xfId="0" applyNumberFormat="1" applyFont="1" applyBorder="1" applyAlignment="1">
      <alignment horizontal="righ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wrapText="1"/>
    </xf>
    <xf numFmtId="2" fontId="2" fillId="4" borderId="1" xfId="0" applyNumberFormat="1" applyFont="1" applyFill="1" applyBorder="1" applyAlignment="1">
      <alignment horizontal="center" wrapText="1"/>
    </xf>
    <xf numFmtId="0" fontId="2" fillId="4" borderId="9" xfId="0" applyFont="1" applyFill="1" applyBorder="1" applyAlignment="1">
      <alignment wrapText="1"/>
    </xf>
    <xf numFmtId="2" fontId="2" fillId="4" borderId="3" xfId="0" applyNumberFormat="1" applyFont="1" applyFill="1" applyBorder="1" applyAlignment="1">
      <alignment horizontal="right"/>
    </xf>
    <xf numFmtId="2" fontId="2" fillId="4" borderId="1" xfId="0" applyNumberFormat="1" applyFont="1" applyFill="1" applyBorder="1" applyAlignment="1">
      <alignment horizontal="right" vertical="top"/>
    </xf>
    <xf numFmtId="4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4" fontId="1" fillId="4" borderId="1" xfId="0" applyNumberFormat="1" applyFont="1" applyFill="1" applyBorder="1" applyAlignment="1">
      <alignment horizontal="right" vertical="top"/>
    </xf>
    <xf numFmtId="4" fontId="1" fillId="4" borderId="1" xfId="0" applyNumberFormat="1" applyFont="1" applyFill="1" applyBorder="1" applyAlignment="1">
      <alignment horizontal="right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0" fontId="1" fillId="0" borderId="0" xfId="0" applyFont="1" applyAlignment="1"/>
    <xf numFmtId="2" fontId="2" fillId="4" borderId="3" xfId="0" applyNumberFormat="1" applyFont="1" applyFill="1" applyBorder="1" applyAlignment="1">
      <alignment horizontal="right" wrapText="1"/>
    </xf>
    <xf numFmtId="2" fontId="2" fillId="4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0" fontId="1" fillId="3" borderId="0" xfId="0" applyFont="1" applyFill="1" applyAlignment="1">
      <alignment vertical="center"/>
    </xf>
    <xf numFmtId="4" fontId="1" fillId="3" borderId="0" xfId="0" applyNumberFormat="1" applyFont="1" applyFill="1"/>
    <xf numFmtId="2" fontId="1" fillId="3" borderId="0" xfId="0" applyNumberFormat="1" applyFont="1" applyFill="1"/>
    <xf numFmtId="4" fontId="5" fillId="3" borderId="0" xfId="0" applyNumberFormat="1" applyFont="1" applyFill="1"/>
    <xf numFmtId="0" fontId="2" fillId="4" borderId="0" xfId="0" applyFont="1" applyFill="1" applyBorder="1" applyAlignment="1">
      <alignment wrapText="1"/>
    </xf>
    <xf numFmtId="0" fontId="1" fillId="4" borderId="0" xfId="0" applyFont="1" applyFill="1"/>
    <xf numFmtId="0" fontId="1" fillId="4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vertical="top" wrapText="1"/>
    </xf>
    <xf numFmtId="0" fontId="2" fillId="4" borderId="9" xfId="0" applyFont="1" applyFill="1" applyBorder="1" applyAlignment="1">
      <alignment vertical="top" wrapText="1"/>
    </xf>
    <xf numFmtId="0" fontId="2" fillId="4" borderId="0" xfId="0" applyFont="1" applyFill="1" applyBorder="1" applyAlignment="1">
      <alignment vertical="top" wrapText="1"/>
    </xf>
    <xf numFmtId="2" fontId="2" fillId="4" borderId="1" xfId="0" applyNumberFormat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 wrapText="1"/>
    </xf>
    <xf numFmtId="2" fontId="2" fillId="4" borderId="0" xfId="0" applyNumberFormat="1" applyFont="1" applyFill="1" applyBorder="1" applyAlignment="1">
      <alignment horizontal="right" wrapText="1"/>
    </xf>
    <xf numFmtId="2" fontId="1" fillId="4" borderId="0" xfId="0" applyNumberFormat="1" applyFont="1" applyFill="1" applyAlignment="1">
      <alignment horizontal="right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4" borderId="1" xfId="0" applyNumberFormat="1" applyFont="1" applyFill="1" applyBorder="1" applyAlignment="1">
      <alignment vertical="top" wrapText="1"/>
    </xf>
    <xf numFmtId="0" fontId="1" fillId="4" borderId="1" xfId="0" applyFont="1" applyFill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3" fillId="4" borderId="0" xfId="0" applyFont="1" applyFill="1" applyAlignment="1">
      <alignment horizontal="left" vertical="top" wrapText="1"/>
    </xf>
    <xf numFmtId="0" fontId="3" fillId="0" borderId="9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/>
    </xf>
    <xf numFmtId="0" fontId="2" fillId="4" borderId="3" xfId="0" applyFont="1" applyFill="1" applyBorder="1" applyAlignment="1">
      <alignment horizontal="center" vertical="top" wrapText="1"/>
    </xf>
    <xf numFmtId="0" fontId="2" fillId="4" borderId="5" xfId="0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left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4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5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4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center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4" borderId="3" xfId="0" applyNumberFormat="1" applyFont="1" applyFill="1" applyBorder="1" applyAlignment="1">
      <alignment horizontal="right" wrapText="1"/>
    </xf>
    <xf numFmtId="2" fontId="2" fillId="4" borderId="5" xfId="0" applyNumberFormat="1" applyFont="1" applyFill="1" applyBorder="1" applyAlignment="1">
      <alignment horizontal="right" wrapText="1"/>
    </xf>
    <xf numFmtId="2" fontId="2" fillId="4" borderId="3" xfId="0" applyNumberFormat="1" applyFont="1" applyFill="1" applyBorder="1" applyAlignment="1">
      <alignment horizontal="right" vertical="top" wrapText="1"/>
    </xf>
    <xf numFmtId="2" fontId="2" fillId="4" borderId="5" xfId="0" applyNumberFormat="1" applyFont="1" applyFill="1" applyBorder="1" applyAlignment="1">
      <alignment horizontal="right" vertical="top" wrapText="1"/>
    </xf>
    <xf numFmtId="2" fontId="1" fillId="4" borderId="3" xfId="0" applyNumberFormat="1" applyFont="1" applyFill="1" applyBorder="1" applyAlignment="1">
      <alignment horizontal="right"/>
    </xf>
    <xf numFmtId="2" fontId="1" fillId="4" borderId="5" xfId="0" applyNumberFormat="1" applyFont="1" applyFill="1" applyBorder="1" applyAlignment="1">
      <alignment horizontal="right"/>
    </xf>
    <xf numFmtId="0" fontId="2" fillId="4" borderId="3" xfId="0" applyFont="1" applyFill="1" applyBorder="1" applyAlignment="1">
      <alignment horizontal="right" vertical="top" wrapText="1"/>
    </xf>
    <xf numFmtId="0" fontId="2" fillId="4" borderId="5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justify" wrapText="1"/>
    </xf>
    <xf numFmtId="0" fontId="1" fillId="4" borderId="3" xfId="0" applyFont="1" applyFill="1" applyBorder="1" applyAlignment="1">
      <alignment horizontal="center" vertical="top" wrapText="1"/>
    </xf>
    <xf numFmtId="0" fontId="1" fillId="4" borderId="4" xfId="0" applyFont="1" applyFill="1" applyBorder="1" applyAlignment="1">
      <alignment horizontal="center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0" fontId="3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96"/>
  <sheetViews>
    <sheetView tabSelected="1" view="pageBreakPreview" topLeftCell="A89" zoomScale="77" zoomScaleSheetLayoutView="77" workbookViewId="0">
      <selection activeCell="A92" sqref="A92:B96"/>
    </sheetView>
  </sheetViews>
  <sheetFormatPr defaultRowHeight="15.75"/>
  <cols>
    <col min="1" max="1" width="24.85546875" style="3" customWidth="1"/>
    <col min="2" max="2" width="23.85546875" style="3" customWidth="1"/>
    <col min="3" max="3" width="20.5703125" style="3" customWidth="1"/>
    <col min="4" max="4" width="15.85546875" style="3" customWidth="1"/>
    <col min="5" max="5" width="15.42578125" style="3" customWidth="1"/>
    <col min="6" max="6" width="16.7109375" style="3" customWidth="1"/>
    <col min="7" max="7" width="16.7109375" style="140" customWidth="1"/>
    <col min="8" max="8" width="15.85546875" style="3" customWidth="1"/>
    <col min="9" max="9" width="10.140625" style="3" bestFit="1" customWidth="1"/>
    <col min="10" max="10" width="9.140625" style="3"/>
    <col min="11" max="11" width="10.140625" style="3" bestFit="1" customWidth="1"/>
    <col min="12" max="16384" width="9.140625" style="3"/>
  </cols>
  <sheetData>
    <row r="1" spans="1:14" ht="15.75" customHeight="1">
      <c r="F1" s="172" t="s">
        <v>241</v>
      </c>
      <c r="G1" s="172"/>
      <c r="H1" s="172"/>
      <c r="I1" s="172"/>
      <c r="J1" s="172"/>
      <c r="K1" s="3">
        <v>2024</v>
      </c>
    </row>
    <row r="2" spans="1:14" ht="15.75" customHeight="1">
      <c r="F2" s="172"/>
      <c r="G2" s="172"/>
      <c r="H2" s="172"/>
      <c r="I2" s="172"/>
      <c r="J2" s="172"/>
    </row>
    <row r="3" spans="1:14" ht="15.75" customHeight="1">
      <c r="F3" s="172"/>
      <c r="G3" s="172"/>
      <c r="H3" s="172"/>
      <c r="I3" s="172"/>
      <c r="J3" s="172"/>
    </row>
    <row r="4" spans="1:14" ht="27" customHeight="1">
      <c r="F4" s="172"/>
      <c r="G4" s="172"/>
      <c r="H4" s="172"/>
      <c r="I4" s="172"/>
      <c r="J4" s="172"/>
      <c r="N4" s="131"/>
    </row>
    <row r="5" spans="1:14" ht="5.25" customHeight="1">
      <c r="A5" s="163"/>
      <c r="B5" s="163"/>
      <c r="C5" s="163"/>
      <c r="D5" s="163"/>
      <c r="E5" s="163"/>
      <c r="F5" s="163"/>
      <c r="G5" s="163"/>
      <c r="H5" s="163"/>
    </row>
    <row r="6" spans="1:14" ht="15.75" customHeight="1">
      <c r="A6" s="164" t="s">
        <v>43</v>
      </c>
      <c r="B6" s="164"/>
      <c r="C6" s="164"/>
      <c r="D6" s="164"/>
      <c r="E6" s="164"/>
      <c r="F6" s="164"/>
      <c r="G6" s="164"/>
      <c r="H6" s="164"/>
    </row>
    <row r="7" spans="1:14" ht="15.75" customHeight="1">
      <c r="A7" s="164" t="s">
        <v>5</v>
      </c>
      <c r="B7" s="164"/>
      <c r="C7" s="164"/>
      <c r="D7" s="164"/>
      <c r="E7" s="164"/>
      <c r="F7" s="164"/>
      <c r="G7" s="164"/>
      <c r="H7" s="164"/>
    </row>
    <row r="8" spans="1:14" ht="16.5">
      <c r="A8" s="165" t="s">
        <v>85</v>
      </c>
      <c r="B8" s="165"/>
      <c r="C8" s="165"/>
      <c r="D8" s="165"/>
      <c r="E8" s="165"/>
      <c r="F8" s="165"/>
      <c r="G8" s="165"/>
      <c r="H8" s="165"/>
    </row>
    <row r="9" spans="1:14" ht="16.5" customHeight="1">
      <c r="A9" s="165" t="s">
        <v>243</v>
      </c>
      <c r="B9" s="165"/>
      <c r="C9" s="165"/>
      <c r="D9" s="165"/>
      <c r="E9" s="165"/>
      <c r="F9" s="165"/>
      <c r="G9" s="165"/>
      <c r="H9" s="165"/>
    </row>
    <row r="10" spans="1:14" s="2" customFormat="1" ht="17.25" customHeight="1">
      <c r="A10" s="160" t="s">
        <v>8</v>
      </c>
      <c r="B10" s="160" t="s">
        <v>44</v>
      </c>
      <c r="C10" s="161" t="s">
        <v>45</v>
      </c>
      <c r="D10" s="160" t="s">
        <v>9</v>
      </c>
      <c r="E10" s="160" t="s">
        <v>10</v>
      </c>
      <c r="F10" s="160"/>
      <c r="G10" s="160"/>
      <c r="H10" s="160"/>
    </row>
    <row r="11" spans="1:14" s="2" customFormat="1" ht="141.75" customHeight="1">
      <c r="A11" s="160"/>
      <c r="B11" s="160"/>
      <c r="C11" s="162"/>
      <c r="D11" s="160"/>
      <c r="E11" s="129" t="s">
        <v>11</v>
      </c>
      <c r="F11" s="129" t="s">
        <v>12</v>
      </c>
      <c r="G11" s="141">
        <v>0</v>
      </c>
      <c r="H11" s="129" t="s">
        <v>14</v>
      </c>
    </row>
    <row r="12" spans="1:14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42">
        <v>7</v>
      </c>
      <c r="H12" s="1">
        <v>8</v>
      </c>
    </row>
    <row r="13" spans="1:14">
      <c r="A13" s="150" t="s">
        <v>0</v>
      </c>
      <c r="B13" s="154" t="s">
        <v>85</v>
      </c>
      <c r="C13" s="127" t="s">
        <v>9</v>
      </c>
      <c r="D13" s="48">
        <f>SUM(E13:H13)</f>
        <v>36241.119999999995</v>
      </c>
      <c r="E13" s="48">
        <f>E15</f>
        <v>946.04</v>
      </c>
      <c r="F13" s="48">
        <f>SUM(F15)</f>
        <v>3139.54</v>
      </c>
      <c r="G13" s="143">
        <f>SUM(G25+G41+G61+G67)</f>
        <v>13470.94</v>
      </c>
      <c r="H13" s="122">
        <f>SUM(H15)</f>
        <v>18684.599999999999</v>
      </c>
      <c r="I13" s="29">
        <f>E13+F13+G13</f>
        <v>17556.52</v>
      </c>
      <c r="K13" s="29">
        <f>E13+F13+G13</f>
        <v>17556.52</v>
      </c>
    </row>
    <row r="14" spans="1:14" ht="31.5">
      <c r="A14" s="150"/>
      <c r="B14" s="155"/>
      <c r="C14" s="127" t="s">
        <v>15</v>
      </c>
      <c r="D14" s="48"/>
      <c r="E14" s="127"/>
      <c r="F14" s="127"/>
      <c r="G14" s="123"/>
      <c r="H14" s="123"/>
      <c r="K14" s="29">
        <f>E13+F13+G13+H13</f>
        <v>36241.119999999995</v>
      </c>
    </row>
    <row r="15" spans="1:14" ht="90.75" customHeight="1">
      <c r="A15" s="150"/>
      <c r="B15" s="155"/>
      <c r="C15" s="127" t="s">
        <v>205</v>
      </c>
      <c r="D15" s="48">
        <f>SUM(E15:H15)</f>
        <v>36241.119999999995</v>
      </c>
      <c r="E15" s="48">
        <f>SUM(E61)</f>
        <v>946.04</v>
      </c>
      <c r="F15" s="48">
        <f>SUM(F25+F61+F69)</f>
        <v>3139.54</v>
      </c>
      <c r="G15" s="143">
        <f>G25+G41+G61+G69</f>
        <v>13470.94</v>
      </c>
      <c r="H15" s="122">
        <f>H61</f>
        <v>18684.599999999999</v>
      </c>
      <c r="I15" s="29">
        <f>SUM(E15:H15)</f>
        <v>36241.119999999995</v>
      </c>
    </row>
    <row r="16" spans="1:14" ht="157.5" customHeight="1">
      <c r="A16" s="150"/>
      <c r="B16" s="155"/>
      <c r="C16" s="127" t="s">
        <v>230</v>
      </c>
      <c r="D16" s="128">
        <f>SUM(G16)</f>
        <v>0</v>
      </c>
      <c r="E16" s="127"/>
      <c r="F16" s="127"/>
      <c r="G16" s="143">
        <f>SUM(G28)</f>
        <v>0</v>
      </c>
      <c r="H16" s="127"/>
    </row>
    <row r="17" spans="1:9" ht="171" customHeight="1">
      <c r="A17" s="150"/>
      <c r="B17" s="155"/>
      <c r="C17" s="127" t="s">
        <v>227</v>
      </c>
      <c r="D17" s="128">
        <f>SUM(G17)</f>
        <v>300</v>
      </c>
      <c r="E17" s="127"/>
      <c r="F17" s="127"/>
      <c r="G17" s="143">
        <f>SUM(G29)</f>
        <v>300</v>
      </c>
      <c r="H17" s="127"/>
    </row>
    <row r="18" spans="1:9" hidden="1">
      <c r="A18" s="150" t="s">
        <v>6</v>
      </c>
      <c r="B18" s="150"/>
      <c r="C18" s="127" t="s">
        <v>9</v>
      </c>
      <c r="D18" s="127"/>
      <c r="E18" s="127"/>
      <c r="F18" s="127"/>
      <c r="G18" s="123"/>
      <c r="H18" s="127"/>
    </row>
    <row r="19" spans="1:9" ht="31.5" hidden="1">
      <c r="A19" s="150"/>
      <c r="B19" s="150"/>
      <c r="C19" s="127" t="s">
        <v>15</v>
      </c>
      <c r="D19" s="127"/>
      <c r="E19" s="127"/>
      <c r="F19" s="127"/>
      <c r="G19" s="123"/>
      <c r="H19" s="127"/>
    </row>
    <row r="20" spans="1:9" hidden="1">
      <c r="A20" s="150"/>
      <c r="B20" s="150"/>
      <c r="C20" s="127" t="s">
        <v>1</v>
      </c>
      <c r="D20" s="127"/>
      <c r="E20" s="127"/>
      <c r="F20" s="127"/>
      <c r="G20" s="123"/>
      <c r="H20" s="127"/>
    </row>
    <row r="21" spans="1:9" hidden="1">
      <c r="A21" s="150" t="s">
        <v>7</v>
      </c>
      <c r="B21" s="150"/>
      <c r="C21" s="127" t="s">
        <v>9</v>
      </c>
      <c r="D21" s="127"/>
      <c r="E21" s="127"/>
      <c r="F21" s="127"/>
      <c r="G21" s="123"/>
      <c r="H21" s="127"/>
    </row>
    <row r="22" spans="1:9" ht="31.5" hidden="1">
      <c r="A22" s="150"/>
      <c r="B22" s="150"/>
      <c r="C22" s="127" t="s">
        <v>15</v>
      </c>
      <c r="D22" s="127"/>
      <c r="E22" s="127"/>
      <c r="F22" s="127"/>
      <c r="G22" s="123"/>
      <c r="H22" s="127"/>
    </row>
    <row r="23" spans="1:9" hidden="1">
      <c r="A23" s="150"/>
      <c r="B23" s="150"/>
      <c r="C23" s="127" t="s">
        <v>1</v>
      </c>
      <c r="D23" s="127"/>
      <c r="E23" s="127"/>
      <c r="F23" s="127"/>
      <c r="G23" s="123"/>
      <c r="H23" s="127"/>
    </row>
    <row r="24" spans="1:9" hidden="1">
      <c r="A24" s="127" t="s">
        <v>1</v>
      </c>
      <c r="B24" s="127"/>
      <c r="C24" s="127"/>
      <c r="D24" s="127"/>
      <c r="E24" s="127"/>
      <c r="F24" s="127"/>
      <c r="G24" s="123"/>
      <c r="H24" s="127"/>
    </row>
    <row r="25" spans="1:9">
      <c r="A25" s="150" t="s">
        <v>2</v>
      </c>
      <c r="B25" s="154" t="s">
        <v>200</v>
      </c>
      <c r="C25" s="127" t="s">
        <v>9</v>
      </c>
      <c r="D25" s="128">
        <f>SUM(D27:D29)</f>
        <v>1850</v>
      </c>
      <c r="E25" s="127"/>
      <c r="F25" s="128">
        <f>SUM(F27)</f>
        <v>0</v>
      </c>
      <c r="G25" s="143">
        <f>G27+G29</f>
        <v>1850</v>
      </c>
      <c r="H25" s="127"/>
      <c r="I25" s="74">
        <f>G25+F25</f>
        <v>1850</v>
      </c>
    </row>
    <row r="26" spans="1:9" ht="31.5">
      <c r="A26" s="150"/>
      <c r="B26" s="155"/>
      <c r="C26" s="33" t="s">
        <v>15</v>
      </c>
      <c r="D26" s="127"/>
      <c r="E26" s="127"/>
      <c r="F26" s="127"/>
      <c r="G26" s="123"/>
      <c r="H26" s="127"/>
    </row>
    <row r="27" spans="1:9" ht="96" customHeight="1">
      <c r="A27" s="150"/>
      <c r="B27" s="166"/>
      <c r="C27" s="31" t="s">
        <v>205</v>
      </c>
      <c r="D27" s="49">
        <f>SUM(D35+D39)</f>
        <v>1550</v>
      </c>
      <c r="E27" s="127"/>
      <c r="F27" s="128">
        <f>SUM(F37)</f>
        <v>0</v>
      </c>
      <c r="G27" s="143">
        <f>SUM(G35+G39)</f>
        <v>1550</v>
      </c>
      <c r="H27" s="127"/>
    </row>
    <row r="28" spans="1:9" ht="158.25" customHeight="1">
      <c r="A28" s="150"/>
      <c r="B28" s="166"/>
      <c r="C28" s="30" t="s">
        <v>231</v>
      </c>
      <c r="D28" s="49">
        <f>SUM(D32)</f>
        <v>0</v>
      </c>
      <c r="E28" s="127"/>
      <c r="F28" s="127"/>
      <c r="G28" s="143">
        <f>SUM(G32)</f>
        <v>0</v>
      </c>
      <c r="H28" s="127"/>
    </row>
    <row r="29" spans="1:9" ht="174.75" customHeight="1">
      <c r="A29" s="150"/>
      <c r="B29" s="167"/>
      <c r="C29" s="31" t="s">
        <v>227</v>
      </c>
      <c r="D29" s="49">
        <f>SUM(D36)</f>
        <v>300</v>
      </c>
      <c r="E29" s="127"/>
      <c r="F29" s="127"/>
      <c r="G29" s="143">
        <f>SUM(G36)</f>
        <v>300</v>
      </c>
      <c r="H29" s="127"/>
    </row>
    <row r="30" spans="1:9">
      <c r="A30" s="151" t="s">
        <v>37</v>
      </c>
      <c r="B30" s="154" t="s">
        <v>56</v>
      </c>
      <c r="C30" s="45" t="s">
        <v>9</v>
      </c>
      <c r="D30" s="128">
        <f>SUM(D32)</f>
        <v>0</v>
      </c>
      <c r="E30" s="127"/>
      <c r="F30" s="127"/>
      <c r="G30" s="143">
        <f>SUM(G32)</f>
        <v>0</v>
      </c>
      <c r="H30" s="127"/>
    </row>
    <row r="31" spans="1:9" ht="31.5">
      <c r="A31" s="152"/>
      <c r="B31" s="155"/>
      <c r="C31" s="127" t="s">
        <v>15</v>
      </c>
      <c r="D31" s="127"/>
      <c r="E31" s="127"/>
      <c r="F31" s="127"/>
      <c r="G31" s="123"/>
      <c r="H31" s="127"/>
    </row>
    <row r="32" spans="1:9" ht="205.5" customHeight="1">
      <c r="A32" s="153"/>
      <c r="B32" s="156"/>
      <c r="C32" s="127" t="s">
        <v>230</v>
      </c>
      <c r="D32" s="128">
        <v>0</v>
      </c>
      <c r="E32" s="127"/>
      <c r="F32" s="127"/>
      <c r="G32" s="143">
        <v>0</v>
      </c>
      <c r="H32" s="127"/>
    </row>
    <row r="33" spans="1:8">
      <c r="A33" s="151" t="s">
        <v>38</v>
      </c>
      <c r="B33" s="154" t="s">
        <v>57</v>
      </c>
      <c r="C33" s="127" t="s">
        <v>9</v>
      </c>
      <c r="D33" s="128">
        <f>SUM(D35:D36)</f>
        <v>1770</v>
      </c>
      <c r="E33" s="127"/>
      <c r="F33" s="127"/>
      <c r="G33" s="143">
        <f>SUM(G35:G36)</f>
        <v>1770</v>
      </c>
      <c r="H33" s="127"/>
    </row>
    <row r="34" spans="1:8" ht="31.5">
      <c r="A34" s="152"/>
      <c r="B34" s="155"/>
      <c r="C34" s="127" t="s">
        <v>15</v>
      </c>
      <c r="D34" s="127"/>
      <c r="E34" s="127"/>
      <c r="F34" s="127"/>
      <c r="G34" s="123"/>
      <c r="H34" s="127"/>
    </row>
    <row r="35" spans="1:8" ht="93" customHeight="1">
      <c r="A35" s="152"/>
      <c r="B35" s="155"/>
      <c r="C35" s="30" t="s">
        <v>205</v>
      </c>
      <c r="D35" s="128">
        <f>G35</f>
        <v>1470</v>
      </c>
      <c r="E35" s="127"/>
      <c r="F35" s="127"/>
      <c r="G35" s="143">
        <v>1470</v>
      </c>
      <c r="H35" s="127"/>
    </row>
    <row r="36" spans="1:8" ht="173.25">
      <c r="A36" s="152"/>
      <c r="B36" s="155"/>
      <c r="C36" s="30" t="s">
        <v>227</v>
      </c>
      <c r="D36" s="128">
        <f>G36</f>
        <v>300</v>
      </c>
      <c r="E36" s="127"/>
      <c r="F36" s="127"/>
      <c r="G36" s="143">
        <v>300</v>
      </c>
      <c r="H36" s="127"/>
    </row>
    <row r="37" spans="1:8" ht="15" customHeight="1">
      <c r="A37" s="151" t="s">
        <v>58</v>
      </c>
      <c r="B37" s="154" t="s">
        <v>86</v>
      </c>
      <c r="C37" s="127" t="s">
        <v>9</v>
      </c>
      <c r="D37" s="128">
        <f>SUM(F37+G37)</f>
        <v>80</v>
      </c>
      <c r="E37" s="127"/>
      <c r="F37" s="128">
        <f>SUM(F39)</f>
        <v>0</v>
      </c>
      <c r="G37" s="143">
        <f>SUM(G39)</f>
        <v>80</v>
      </c>
      <c r="H37" s="127"/>
    </row>
    <row r="38" spans="1:8" ht="31.5">
      <c r="A38" s="152"/>
      <c r="B38" s="155"/>
      <c r="C38" s="33" t="s">
        <v>15</v>
      </c>
      <c r="D38" s="127"/>
      <c r="E38" s="127"/>
      <c r="F38" s="127"/>
      <c r="G38" s="123"/>
      <c r="H38" s="127"/>
    </row>
    <row r="39" spans="1:8" ht="89.25" customHeight="1">
      <c r="A39" s="153"/>
      <c r="B39" s="156"/>
      <c r="C39" s="30" t="s">
        <v>205</v>
      </c>
      <c r="D39" s="128">
        <f>G39</f>
        <v>80</v>
      </c>
      <c r="E39" s="127"/>
      <c r="F39" s="128">
        <v>0</v>
      </c>
      <c r="G39" s="143">
        <v>80</v>
      </c>
      <c r="H39" s="127"/>
    </row>
    <row r="40" spans="1:8" hidden="1">
      <c r="A40" s="127" t="s">
        <v>1</v>
      </c>
      <c r="B40" s="127"/>
      <c r="C40" s="127"/>
      <c r="D40" s="127"/>
      <c r="E40" s="127"/>
      <c r="F40" s="127"/>
      <c r="G40" s="123"/>
      <c r="H40" s="127"/>
    </row>
    <row r="41" spans="1:8">
      <c r="A41" s="150" t="s">
        <v>3</v>
      </c>
      <c r="B41" s="154" t="s">
        <v>60</v>
      </c>
      <c r="C41" s="127" t="s">
        <v>9</v>
      </c>
      <c r="D41" s="128">
        <f>SUM(D44+D48+D52+D55+D58)</f>
        <v>9317.44</v>
      </c>
      <c r="E41" s="127"/>
      <c r="F41" s="127"/>
      <c r="G41" s="143">
        <f>G43</f>
        <v>9317.44</v>
      </c>
      <c r="H41" s="127"/>
    </row>
    <row r="42" spans="1:8" ht="31.5">
      <c r="A42" s="150"/>
      <c r="B42" s="155"/>
      <c r="C42" s="127" t="s">
        <v>15</v>
      </c>
      <c r="D42" s="127"/>
      <c r="E42" s="127"/>
      <c r="F42" s="127"/>
      <c r="G42" s="123"/>
      <c r="H42" s="127"/>
    </row>
    <row r="43" spans="1:8" ht="109.5" customHeight="1">
      <c r="A43" s="150"/>
      <c r="B43" s="155"/>
      <c r="C43" s="30" t="s">
        <v>205</v>
      </c>
      <c r="D43" s="128">
        <f>SUM(D47+D51+D54+D57+D60)</f>
        <v>9317.44</v>
      </c>
      <c r="E43" s="127"/>
      <c r="F43" s="127"/>
      <c r="G43" s="143">
        <f>SUM(G47+G51+G54+G57+G60)</f>
        <v>9317.44</v>
      </c>
      <c r="H43" s="127"/>
    </row>
    <row r="44" spans="1:8" ht="15" customHeight="1">
      <c r="A44" s="151" t="s">
        <v>36</v>
      </c>
      <c r="B44" s="154" t="s">
        <v>197</v>
      </c>
      <c r="C44" s="150" t="s">
        <v>9</v>
      </c>
      <c r="D44" s="159">
        <f>SUM(D47)</f>
        <v>170.5</v>
      </c>
      <c r="E44" s="150"/>
      <c r="F44" s="150"/>
      <c r="G44" s="157">
        <f>SUM(G47)</f>
        <v>170.5</v>
      </c>
      <c r="H44" s="150"/>
    </row>
    <row r="45" spans="1:8" hidden="1">
      <c r="A45" s="152"/>
      <c r="B45" s="155"/>
      <c r="C45" s="150"/>
      <c r="D45" s="150"/>
      <c r="E45" s="150"/>
      <c r="F45" s="150"/>
      <c r="G45" s="158"/>
      <c r="H45" s="150"/>
    </row>
    <row r="46" spans="1:8" ht="31.5">
      <c r="A46" s="152"/>
      <c r="B46" s="155"/>
      <c r="C46" s="127" t="s">
        <v>15</v>
      </c>
      <c r="D46" s="127"/>
      <c r="E46" s="127"/>
      <c r="F46" s="127"/>
      <c r="G46" s="123"/>
      <c r="H46" s="127"/>
    </row>
    <row r="47" spans="1:8" ht="155.25" customHeight="1">
      <c r="A47" s="153"/>
      <c r="B47" s="156"/>
      <c r="C47" s="31" t="s">
        <v>205</v>
      </c>
      <c r="D47" s="128">
        <f>G47</f>
        <v>170.5</v>
      </c>
      <c r="E47" s="127"/>
      <c r="F47" s="127"/>
      <c r="G47" s="143">
        <v>170.5</v>
      </c>
      <c r="H47" s="127"/>
    </row>
    <row r="48" spans="1:8" ht="13.5" customHeight="1">
      <c r="A48" s="151" t="s">
        <v>39</v>
      </c>
      <c r="B48" s="154" t="s">
        <v>201</v>
      </c>
      <c r="C48" s="150" t="s">
        <v>9</v>
      </c>
      <c r="D48" s="159">
        <f>SUM(D51)</f>
        <v>0</v>
      </c>
      <c r="E48" s="150"/>
      <c r="F48" s="150"/>
      <c r="G48" s="157">
        <f>SUM(G51)</f>
        <v>0</v>
      </c>
      <c r="H48" s="150"/>
    </row>
    <row r="49" spans="1:8" hidden="1">
      <c r="A49" s="152"/>
      <c r="B49" s="155"/>
      <c r="C49" s="150"/>
      <c r="D49" s="150"/>
      <c r="E49" s="150"/>
      <c r="F49" s="150"/>
      <c r="G49" s="158"/>
      <c r="H49" s="150"/>
    </row>
    <row r="50" spans="1:8" ht="30" customHeight="1">
      <c r="A50" s="152"/>
      <c r="B50" s="155"/>
      <c r="C50" s="127" t="s">
        <v>15</v>
      </c>
      <c r="D50" s="127"/>
      <c r="E50" s="127"/>
      <c r="F50" s="127"/>
      <c r="G50" s="123"/>
      <c r="H50" s="127"/>
    </row>
    <row r="51" spans="1:8" ht="214.5" customHeight="1">
      <c r="A51" s="153"/>
      <c r="B51" s="156"/>
      <c r="C51" s="31" t="s">
        <v>205</v>
      </c>
      <c r="D51" s="128">
        <f>G51</f>
        <v>0</v>
      </c>
      <c r="E51" s="127"/>
      <c r="F51" s="127"/>
      <c r="G51" s="143">
        <v>0</v>
      </c>
      <c r="H51" s="127"/>
    </row>
    <row r="52" spans="1:8" ht="25.5" customHeight="1">
      <c r="A52" s="151" t="s">
        <v>87</v>
      </c>
      <c r="B52" s="154" t="s">
        <v>199</v>
      </c>
      <c r="C52" s="33" t="s">
        <v>9</v>
      </c>
      <c r="D52" s="128">
        <f>SUM(D54)</f>
        <v>0</v>
      </c>
      <c r="E52" s="127"/>
      <c r="F52" s="127"/>
      <c r="G52" s="143">
        <f>SUM(G54)</f>
        <v>0</v>
      </c>
      <c r="H52" s="127"/>
    </row>
    <row r="53" spans="1:8" ht="31.5">
      <c r="A53" s="152"/>
      <c r="B53" s="155"/>
      <c r="C53" s="127" t="s">
        <v>15</v>
      </c>
      <c r="D53" s="127"/>
      <c r="E53" s="127"/>
      <c r="F53" s="127"/>
      <c r="G53" s="123"/>
      <c r="H53" s="127"/>
    </row>
    <row r="54" spans="1:8" ht="93" customHeight="1">
      <c r="A54" s="153"/>
      <c r="B54" s="156"/>
      <c r="C54" s="31" t="s">
        <v>205</v>
      </c>
      <c r="D54" s="128">
        <v>0</v>
      </c>
      <c r="E54" s="127"/>
      <c r="F54" s="127"/>
      <c r="G54" s="143">
        <v>0</v>
      </c>
      <c r="H54" s="127"/>
    </row>
    <row r="55" spans="1:8" ht="14.25" customHeight="1">
      <c r="A55" s="151" t="s">
        <v>88</v>
      </c>
      <c r="B55" s="154" t="s">
        <v>65</v>
      </c>
      <c r="C55" s="33" t="s">
        <v>9</v>
      </c>
      <c r="D55" s="128">
        <f>SUM(D57)</f>
        <v>8981.94</v>
      </c>
      <c r="E55" s="127"/>
      <c r="F55" s="127"/>
      <c r="G55" s="143">
        <f>G57</f>
        <v>8981.94</v>
      </c>
      <c r="H55" s="127"/>
    </row>
    <row r="56" spans="1:8" ht="31.5">
      <c r="A56" s="152"/>
      <c r="B56" s="155"/>
      <c r="C56" s="127" t="s">
        <v>15</v>
      </c>
      <c r="D56" s="127"/>
      <c r="E56" s="127"/>
      <c r="F56" s="127"/>
      <c r="G56" s="123"/>
      <c r="H56" s="127"/>
    </row>
    <row r="57" spans="1:8" ht="98.25" customHeight="1">
      <c r="A57" s="153"/>
      <c r="B57" s="156"/>
      <c r="C57" s="31" t="s">
        <v>205</v>
      </c>
      <c r="D57" s="128">
        <f>G57</f>
        <v>8981.94</v>
      </c>
      <c r="E57" s="127"/>
      <c r="F57" s="127"/>
      <c r="G57" s="143">
        <v>8981.94</v>
      </c>
      <c r="H57" s="127"/>
    </row>
    <row r="58" spans="1:8">
      <c r="A58" s="151" t="s">
        <v>89</v>
      </c>
      <c r="B58" s="154" t="s">
        <v>202</v>
      </c>
      <c r="C58" s="33" t="s">
        <v>9</v>
      </c>
      <c r="D58" s="128">
        <f>SUM(D60)</f>
        <v>165</v>
      </c>
      <c r="E58" s="127"/>
      <c r="F58" s="127"/>
      <c r="G58" s="143">
        <f>SUM(G60)</f>
        <v>165</v>
      </c>
      <c r="H58" s="127"/>
    </row>
    <row r="59" spans="1:8" ht="31.5">
      <c r="A59" s="152"/>
      <c r="B59" s="155"/>
      <c r="C59" s="127" t="s">
        <v>15</v>
      </c>
      <c r="D59" s="127"/>
      <c r="E59" s="127"/>
      <c r="F59" s="127"/>
      <c r="G59" s="123"/>
      <c r="H59" s="127"/>
    </row>
    <row r="60" spans="1:8" ht="97.5" customHeight="1">
      <c r="A60" s="152"/>
      <c r="B60" s="155"/>
      <c r="C60" s="31" t="s">
        <v>205</v>
      </c>
      <c r="D60" s="128">
        <f>G60</f>
        <v>165</v>
      </c>
      <c r="E60" s="127"/>
      <c r="F60" s="127"/>
      <c r="G60" s="143">
        <v>165</v>
      </c>
      <c r="H60" s="127"/>
    </row>
    <row r="61" spans="1:8" ht="18.75" customHeight="1">
      <c r="A61" s="168" t="s">
        <v>67</v>
      </c>
      <c r="B61" s="154" t="s">
        <v>91</v>
      </c>
      <c r="C61" s="50" t="s">
        <v>9</v>
      </c>
      <c r="D61" s="48">
        <f>SUM(D63)</f>
        <v>24270.18</v>
      </c>
      <c r="E61" s="48">
        <f>SUM(E63)</f>
        <v>946.04</v>
      </c>
      <c r="F61" s="48">
        <f>SUM(F63)</f>
        <v>3139.54</v>
      </c>
      <c r="G61" s="122">
        <f>SUM(G63)</f>
        <v>1500</v>
      </c>
      <c r="H61" s="122">
        <f>SUM(H63)</f>
        <v>18684.599999999999</v>
      </c>
    </row>
    <row r="62" spans="1:8" ht="31.5">
      <c r="A62" s="169"/>
      <c r="B62" s="155"/>
      <c r="C62" s="41" t="s">
        <v>15</v>
      </c>
      <c r="D62" s="127"/>
      <c r="E62" s="127"/>
      <c r="F62" s="127"/>
      <c r="G62" s="123"/>
      <c r="H62" s="127"/>
    </row>
    <row r="63" spans="1:8" ht="96.75" customHeight="1">
      <c r="A63" s="170"/>
      <c r="B63" s="156"/>
      <c r="C63" s="32" t="s">
        <v>205</v>
      </c>
      <c r="D63" s="79">
        <f>SUM(E63:H63)</f>
        <v>24270.18</v>
      </c>
      <c r="E63" s="78">
        <f>E66</f>
        <v>946.04</v>
      </c>
      <c r="F63" s="78">
        <f>F66</f>
        <v>3139.54</v>
      </c>
      <c r="G63" s="124">
        <f>G66</f>
        <v>1500</v>
      </c>
      <c r="H63" s="124">
        <f>H64</f>
        <v>18684.599999999999</v>
      </c>
    </row>
    <row r="64" spans="1:8">
      <c r="A64" s="171" t="s">
        <v>90</v>
      </c>
      <c r="B64" s="155" t="s">
        <v>70</v>
      </c>
      <c r="C64" s="33" t="s">
        <v>9</v>
      </c>
      <c r="D64" s="48">
        <f>SUM(D66)</f>
        <v>24270.18</v>
      </c>
      <c r="E64" s="115">
        <f>SUM(E66)</f>
        <v>946.04</v>
      </c>
      <c r="F64" s="115">
        <f>SUM(F66)</f>
        <v>3139.54</v>
      </c>
      <c r="G64" s="125">
        <f>G66</f>
        <v>1500</v>
      </c>
      <c r="H64" s="125">
        <f>H66</f>
        <v>18684.599999999999</v>
      </c>
    </row>
    <row r="65" spans="1:8" ht="31.5">
      <c r="A65" s="171"/>
      <c r="B65" s="155"/>
      <c r="C65" s="127" t="s">
        <v>15</v>
      </c>
      <c r="D65" s="127"/>
      <c r="E65" s="127"/>
      <c r="F65" s="127"/>
      <c r="G65" s="123"/>
      <c r="H65" s="123"/>
    </row>
    <row r="66" spans="1:8" ht="94.5" customHeight="1">
      <c r="A66" s="171"/>
      <c r="B66" s="155"/>
      <c r="C66" s="31" t="s">
        <v>205</v>
      </c>
      <c r="D66" s="78">
        <f>SUM(E66:H66)</f>
        <v>24270.18</v>
      </c>
      <c r="E66" s="78">
        <v>946.04</v>
      </c>
      <c r="F66" s="78">
        <v>3139.54</v>
      </c>
      <c r="G66" s="124">
        <v>1500</v>
      </c>
      <c r="H66" s="124">
        <v>18684.599999999999</v>
      </c>
    </row>
    <row r="67" spans="1:8" ht="19.5" customHeight="1">
      <c r="A67" s="168" t="s">
        <v>71</v>
      </c>
      <c r="B67" s="154" t="s">
        <v>92</v>
      </c>
      <c r="C67" s="50" t="s">
        <v>9</v>
      </c>
      <c r="D67" s="128">
        <f>F67+G67</f>
        <v>803.5</v>
      </c>
      <c r="E67" s="127"/>
      <c r="F67" s="128">
        <f>F69</f>
        <v>0</v>
      </c>
      <c r="G67" s="143">
        <f>SUM(G69)</f>
        <v>803.5</v>
      </c>
      <c r="H67" s="127"/>
    </row>
    <row r="68" spans="1:8" ht="31.5">
      <c r="A68" s="169"/>
      <c r="B68" s="155"/>
      <c r="C68" s="41" t="s">
        <v>15</v>
      </c>
      <c r="D68" s="127"/>
      <c r="E68" s="127"/>
      <c r="F68" s="127"/>
      <c r="G68" s="123"/>
      <c r="H68" s="127"/>
    </row>
    <row r="69" spans="1:8" ht="96.75" customHeight="1">
      <c r="A69" s="170"/>
      <c r="B69" s="156"/>
      <c r="C69" s="32" t="s">
        <v>205</v>
      </c>
      <c r="D69" s="128">
        <f>G69+F69</f>
        <v>803.5</v>
      </c>
      <c r="E69" s="127"/>
      <c r="F69" s="128">
        <f>F70</f>
        <v>0</v>
      </c>
      <c r="G69" s="143">
        <f>G72</f>
        <v>803.5</v>
      </c>
      <c r="H69" s="127"/>
    </row>
    <row r="70" spans="1:8" ht="16.5" customHeight="1">
      <c r="A70" s="151" t="s">
        <v>93</v>
      </c>
      <c r="B70" s="154" t="s">
        <v>203</v>
      </c>
      <c r="C70" s="33" t="s">
        <v>9</v>
      </c>
      <c r="D70" s="128">
        <f>SUM(D72)</f>
        <v>803.5</v>
      </c>
      <c r="E70" s="127"/>
      <c r="F70" s="128">
        <f>F72</f>
        <v>0</v>
      </c>
      <c r="G70" s="143">
        <f>SUM(G72)</f>
        <v>803.5</v>
      </c>
      <c r="H70" s="127"/>
    </row>
    <row r="71" spans="1:8" ht="30.75" customHeight="1">
      <c r="A71" s="152"/>
      <c r="B71" s="155"/>
      <c r="C71" s="127" t="s">
        <v>15</v>
      </c>
      <c r="D71" s="127"/>
      <c r="E71" s="127"/>
      <c r="F71" s="127"/>
      <c r="G71" s="123"/>
      <c r="H71" s="127"/>
    </row>
    <row r="72" spans="1:8" ht="257.25" customHeight="1">
      <c r="A72" s="153"/>
      <c r="B72" s="156"/>
      <c r="C72" s="31" t="s">
        <v>205</v>
      </c>
      <c r="D72" s="128">
        <f>F72+G72</f>
        <v>803.5</v>
      </c>
      <c r="E72" s="127"/>
      <c r="F72" s="128">
        <v>0</v>
      </c>
      <c r="G72" s="143">
        <v>803.5</v>
      </c>
      <c r="H72" s="127"/>
    </row>
    <row r="73" spans="1:8" ht="17.25" customHeight="1">
      <c r="A73" s="151" t="s">
        <v>94</v>
      </c>
      <c r="B73" s="154" t="s">
        <v>80</v>
      </c>
      <c r="C73" s="50" t="s">
        <v>9</v>
      </c>
      <c r="D73" s="128">
        <v>0</v>
      </c>
      <c r="E73" s="127"/>
      <c r="F73" s="127"/>
      <c r="G73" s="143">
        <v>0</v>
      </c>
      <c r="H73" s="127"/>
    </row>
    <row r="74" spans="1:8" ht="31.5" customHeight="1">
      <c r="A74" s="152"/>
      <c r="B74" s="155"/>
      <c r="C74" s="41" t="s">
        <v>15</v>
      </c>
      <c r="D74" s="127"/>
      <c r="E74" s="127"/>
      <c r="F74" s="127"/>
      <c r="G74" s="123"/>
      <c r="H74" s="127"/>
    </row>
    <row r="75" spans="1:8" ht="94.5">
      <c r="A75" s="153"/>
      <c r="B75" s="156"/>
      <c r="C75" s="32" t="s">
        <v>205</v>
      </c>
      <c r="D75" s="127"/>
      <c r="E75" s="127"/>
      <c r="F75" s="127"/>
      <c r="G75" s="123"/>
      <c r="H75" s="127"/>
    </row>
    <row r="76" spans="1:8" ht="17.25" customHeight="1">
      <c r="A76" s="151" t="s">
        <v>95</v>
      </c>
      <c r="B76" s="154" t="s">
        <v>100</v>
      </c>
      <c r="C76" s="50" t="s">
        <v>9</v>
      </c>
      <c r="D76" s="128">
        <f>SUM(D78)</f>
        <v>0</v>
      </c>
      <c r="E76" s="127"/>
      <c r="F76" s="127"/>
      <c r="G76" s="143">
        <f>SUM(G78)</f>
        <v>0</v>
      </c>
      <c r="H76" s="127"/>
    </row>
    <row r="77" spans="1:8" ht="32.25" customHeight="1">
      <c r="A77" s="152"/>
      <c r="B77" s="155"/>
      <c r="C77" s="41" t="s">
        <v>15</v>
      </c>
      <c r="D77" s="127"/>
      <c r="E77" s="127"/>
      <c r="F77" s="127"/>
      <c r="G77" s="123"/>
      <c r="H77" s="127"/>
    </row>
    <row r="78" spans="1:8" ht="141" customHeight="1">
      <c r="A78" s="153"/>
      <c r="B78" s="156"/>
      <c r="C78" s="32" t="s">
        <v>205</v>
      </c>
      <c r="D78" s="128">
        <v>0</v>
      </c>
      <c r="E78" s="127"/>
      <c r="F78" s="127"/>
      <c r="G78" s="143">
        <v>0</v>
      </c>
      <c r="H78" s="127"/>
    </row>
    <row r="79" spans="1:8" ht="19.5" customHeight="1">
      <c r="A79" s="151" t="s">
        <v>96</v>
      </c>
      <c r="B79" s="154" t="s">
        <v>101</v>
      </c>
      <c r="C79" s="50" t="s">
        <v>9</v>
      </c>
      <c r="D79" s="128">
        <v>0</v>
      </c>
      <c r="E79" s="127"/>
      <c r="F79" s="127"/>
      <c r="G79" s="143">
        <v>0</v>
      </c>
      <c r="H79" s="127"/>
    </row>
    <row r="80" spans="1:8" ht="30" customHeight="1">
      <c r="A80" s="152"/>
      <c r="B80" s="155"/>
      <c r="C80" s="41" t="s">
        <v>15</v>
      </c>
      <c r="D80" s="127"/>
      <c r="E80" s="127"/>
      <c r="F80" s="127"/>
      <c r="G80" s="123"/>
      <c r="H80" s="127"/>
    </row>
    <row r="81" spans="1:8" ht="96.75" customHeight="1">
      <c r="A81" s="153"/>
      <c r="B81" s="156"/>
      <c r="C81" s="32" t="s">
        <v>205</v>
      </c>
      <c r="D81" s="127"/>
      <c r="E81" s="127"/>
      <c r="F81" s="127"/>
      <c r="G81" s="123"/>
      <c r="H81" s="127"/>
    </row>
    <row r="82" spans="1:8" ht="20.25" customHeight="1">
      <c r="A82" s="151" t="s">
        <v>97</v>
      </c>
      <c r="B82" s="154" t="s">
        <v>204</v>
      </c>
      <c r="C82" s="50" t="s">
        <v>9</v>
      </c>
      <c r="D82" s="128">
        <v>0</v>
      </c>
      <c r="E82" s="127"/>
      <c r="F82" s="127"/>
      <c r="G82" s="143">
        <v>0</v>
      </c>
      <c r="H82" s="127"/>
    </row>
    <row r="83" spans="1:8" ht="31.5">
      <c r="A83" s="152"/>
      <c r="B83" s="155"/>
      <c r="C83" s="41" t="s">
        <v>15</v>
      </c>
      <c r="D83" s="127"/>
      <c r="E83" s="127"/>
      <c r="F83" s="127"/>
      <c r="G83" s="123"/>
      <c r="H83" s="127"/>
    </row>
    <row r="84" spans="1:8" ht="99.75" customHeight="1">
      <c r="A84" s="153"/>
      <c r="B84" s="156"/>
      <c r="C84" s="32" t="s">
        <v>205</v>
      </c>
      <c r="D84" s="127"/>
      <c r="E84" s="127"/>
      <c r="F84" s="127"/>
      <c r="G84" s="123"/>
      <c r="H84" s="127"/>
    </row>
    <row r="85" spans="1:8" ht="17.25" customHeight="1">
      <c r="A85" s="151" t="s">
        <v>98</v>
      </c>
      <c r="B85" s="154" t="s">
        <v>83</v>
      </c>
      <c r="C85" s="50" t="s">
        <v>9</v>
      </c>
      <c r="D85" s="128">
        <v>0</v>
      </c>
      <c r="E85" s="127"/>
      <c r="F85" s="127"/>
      <c r="G85" s="143">
        <v>0</v>
      </c>
      <c r="H85" s="127"/>
    </row>
    <row r="86" spans="1:8" ht="32.25" customHeight="1">
      <c r="A86" s="152"/>
      <c r="B86" s="155"/>
      <c r="C86" s="41" t="s">
        <v>15</v>
      </c>
      <c r="D86" s="127"/>
      <c r="E86" s="127"/>
      <c r="F86" s="127"/>
      <c r="G86" s="123"/>
      <c r="H86" s="127"/>
    </row>
    <row r="87" spans="1:8" ht="95.25" customHeight="1">
      <c r="A87" s="153"/>
      <c r="B87" s="156"/>
      <c r="C87" s="32" t="s">
        <v>205</v>
      </c>
      <c r="D87" s="127"/>
      <c r="E87" s="127"/>
      <c r="F87" s="127"/>
      <c r="G87" s="123"/>
      <c r="H87" s="127"/>
    </row>
    <row r="88" spans="1:8" ht="18" customHeight="1">
      <c r="A88" s="151" t="s">
        <v>99</v>
      </c>
      <c r="B88" s="154" t="s">
        <v>102</v>
      </c>
      <c r="C88" s="50" t="s">
        <v>9</v>
      </c>
      <c r="D88" s="128">
        <v>0</v>
      </c>
      <c r="E88" s="127"/>
      <c r="F88" s="127"/>
      <c r="G88" s="143">
        <v>0</v>
      </c>
      <c r="H88" s="127"/>
    </row>
    <row r="89" spans="1:8" ht="30" customHeight="1">
      <c r="A89" s="152"/>
      <c r="B89" s="155"/>
      <c r="C89" s="41" t="s">
        <v>15</v>
      </c>
      <c r="D89" s="127"/>
      <c r="E89" s="127"/>
      <c r="F89" s="127"/>
      <c r="G89" s="123"/>
      <c r="H89" s="127"/>
    </row>
    <row r="90" spans="1:8" ht="97.5" customHeight="1">
      <c r="A90" s="153"/>
      <c r="B90" s="156"/>
      <c r="C90" s="32" t="s">
        <v>205</v>
      </c>
      <c r="D90" s="127"/>
      <c r="E90" s="127"/>
      <c r="F90" s="127"/>
      <c r="G90" s="123"/>
      <c r="H90" s="127"/>
    </row>
    <row r="91" spans="1:8">
      <c r="A91" s="47"/>
      <c r="B91" s="47"/>
      <c r="C91" s="47"/>
      <c r="D91" s="47"/>
      <c r="E91" s="47"/>
      <c r="F91" s="47"/>
      <c r="G91" s="144"/>
      <c r="H91" s="47"/>
    </row>
    <row r="92" spans="1:8">
      <c r="A92" s="232" t="s">
        <v>245</v>
      </c>
      <c r="B92" s="232"/>
      <c r="C92" s="39"/>
      <c r="D92" s="39"/>
      <c r="E92" s="39"/>
      <c r="F92" s="39"/>
      <c r="G92" s="145"/>
      <c r="H92" s="39"/>
    </row>
    <row r="93" spans="1:8" ht="15.75" hidden="1" customHeight="1">
      <c r="A93" s="232"/>
      <c r="B93" s="232"/>
      <c r="C93" s="39"/>
      <c r="D93" s="39"/>
      <c r="E93" s="39"/>
      <c r="F93" s="39"/>
      <c r="G93" s="145"/>
      <c r="H93" s="39"/>
    </row>
    <row r="94" spans="1:8" ht="15.75" hidden="1" customHeight="1">
      <c r="A94" s="232"/>
      <c r="B94" s="232"/>
      <c r="C94" s="39"/>
      <c r="D94" s="39"/>
      <c r="E94" s="39"/>
      <c r="F94" s="39"/>
      <c r="G94" s="145"/>
      <c r="H94" s="39"/>
    </row>
    <row r="95" spans="1:8" ht="19.5" hidden="1" customHeight="1">
      <c r="A95" s="232"/>
      <c r="B95" s="232"/>
      <c r="C95" s="39"/>
      <c r="D95" s="39"/>
      <c r="E95" s="39"/>
      <c r="F95" s="39"/>
      <c r="G95" s="145"/>
      <c r="H95" s="46" t="s">
        <v>195</v>
      </c>
    </row>
    <row r="96" spans="1:8" ht="35.25" customHeight="1">
      <c r="A96" s="232"/>
      <c r="B96" s="232"/>
      <c r="G96" s="140" t="s">
        <v>195</v>
      </c>
    </row>
  </sheetData>
  <mergeCells count="70">
    <mergeCell ref="F1:J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  <mergeCell ref="A64:A66"/>
    <mergeCell ref="A67:A69"/>
    <mergeCell ref="B67:B69"/>
    <mergeCell ref="B58:B60"/>
    <mergeCell ref="A58:A60"/>
    <mergeCell ref="B55:B57"/>
    <mergeCell ref="A55:A57"/>
    <mergeCell ref="B61:B63"/>
    <mergeCell ref="B52:B54"/>
    <mergeCell ref="A52:A54"/>
    <mergeCell ref="A61:A63"/>
    <mergeCell ref="A18:A20"/>
    <mergeCell ref="B18:B20"/>
    <mergeCell ref="A21:A23"/>
    <mergeCell ref="B21:B23"/>
    <mergeCell ref="A25:A29"/>
    <mergeCell ref="B25:B29"/>
    <mergeCell ref="A5:H5"/>
    <mergeCell ref="A6:H6"/>
    <mergeCell ref="A7:H7"/>
    <mergeCell ref="A8:H8"/>
    <mergeCell ref="A9:H9"/>
    <mergeCell ref="A48:A51"/>
    <mergeCell ref="A13:A17"/>
    <mergeCell ref="B13:B17"/>
    <mergeCell ref="E10:H10"/>
    <mergeCell ref="C10:C11"/>
    <mergeCell ref="A10:A11"/>
    <mergeCell ref="B10:B11"/>
    <mergeCell ref="D10:D11"/>
    <mergeCell ref="B30:B32"/>
    <mergeCell ref="B33:B36"/>
    <mergeCell ref="A41:A43"/>
    <mergeCell ref="B41:B43"/>
    <mergeCell ref="B37:B39"/>
    <mergeCell ref="A37:A39"/>
    <mergeCell ref="A30:A32"/>
    <mergeCell ref="A33:A36"/>
    <mergeCell ref="A92:B96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</mergeCells>
  <pageMargins left="0.51181102362204722" right="0.51181102362204722" top="0.55118110236220474" bottom="0.35433070866141736" header="0.31496062992125984" footer="0.31496062992125984"/>
  <pageSetup paperSize="9" scale="87" orientation="landscape" horizontalDpi="180" verticalDpi="180" r:id="rId1"/>
  <rowBreaks count="3" manualBreakCount="3">
    <brk id="67" max="7" man="1"/>
    <brk id="77" max="7" man="1"/>
    <brk id="8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P142"/>
  <sheetViews>
    <sheetView view="pageBreakPreview" topLeftCell="A137" zoomScaleSheetLayoutView="100" workbookViewId="0">
      <selection activeCell="A160" sqref="A160"/>
    </sheetView>
  </sheetViews>
  <sheetFormatPr defaultRowHeight="15.75"/>
  <cols>
    <col min="1" max="1" width="22.7109375" style="3" customWidth="1"/>
    <col min="2" max="2" width="22" style="3" customWidth="1"/>
    <col min="3" max="3" width="18.42578125" style="3" customWidth="1"/>
    <col min="4" max="6" width="10.28515625" style="3" customWidth="1"/>
    <col min="7" max="7" width="10.28515625" style="140" customWidth="1"/>
    <col min="8" max="11" width="10.28515625" style="3" customWidth="1"/>
    <col min="12" max="13" width="11.42578125" style="3" bestFit="1" customWidth="1"/>
    <col min="14" max="14" width="10.140625" style="3" bestFit="1" customWidth="1"/>
    <col min="15" max="15" width="11.28515625" style="3" bestFit="1" customWidth="1"/>
    <col min="16" max="16" width="11.28515625" style="134" bestFit="1" customWidth="1"/>
    <col min="17" max="16384" width="9.140625" style="3"/>
  </cols>
  <sheetData>
    <row r="1" spans="1:16" ht="6.75" customHeight="1">
      <c r="G1" s="172" t="s">
        <v>240</v>
      </c>
      <c r="H1" s="172"/>
      <c r="I1" s="172"/>
      <c r="J1" s="172"/>
      <c r="K1" s="172"/>
    </row>
    <row r="2" spans="1:16" ht="15.75" customHeight="1">
      <c r="G2" s="172"/>
      <c r="H2" s="172"/>
      <c r="I2" s="172"/>
      <c r="J2" s="172"/>
      <c r="K2" s="172"/>
      <c r="O2" s="3">
        <v>2023</v>
      </c>
      <c r="P2" s="134">
        <v>2024</v>
      </c>
    </row>
    <row r="3" spans="1:16" ht="15.75" customHeight="1">
      <c r="G3" s="172"/>
      <c r="H3" s="172"/>
      <c r="I3" s="172"/>
      <c r="J3" s="172"/>
      <c r="K3" s="172"/>
    </row>
    <row r="4" spans="1:16" ht="38.25" customHeight="1">
      <c r="G4" s="172"/>
      <c r="H4" s="172"/>
      <c r="I4" s="172"/>
      <c r="J4" s="172"/>
      <c r="K4" s="172"/>
    </row>
    <row r="5" spans="1:16" ht="3.75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  <c r="K5" s="163"/>
    </row>
    <row r="6" spans="1:16" ht="15.75" customHeight="1">
      <c r="A6" s="164" t="s">
        <v>16</v>
      </c>
      <c r="B6" s="164"/>
      <c r="C6" s="164"/>
      <c r="D6" s="164"/>
      <c r="E6" s="164"/>
      <c r="F6" s="164"/>
      <c r="G6" s="164"/>
      <c r="H6" s="164"/>
      <c r="I6" s="164"/>
      <c r="J6" s="164"/>
      <c r="K6" s="164"/>
    </row>
    <row r="7" spans="1:16" ht="15.75" customHeight="1">
      <c r="A7" s="164" t="s">
        <v>46</v>
      </c>
      <c r="B7" s="164"/>
      <c r="C7" s="164"/>
      <c r="D7" s="164"/>
      <c r="E7" s="164"/>
      <c r="F7" s="164"/>
      <c r="G7" s="164"/>
      <c r="H7" s="164"/>
      <c r="I7" s="164"/>
      <c r="J7" s="164"/>
      <c r="K7" s="164"/>
    </row>
    <row r="8" spans="1:16" ht="15.75" customHeight="1">
      <c r="A8" s="164" t="s">
        <v>5</v>
      </c>
      <c r="B8" s="164"/>
      <c r="C8" s="164"/>
      <c r="D8" s="164"/>
      <c r="E8" s="164"/>
      <c r="F8" s="164"/>
      <c r="G8" s="164"/>
      <c r="H8" s="164"/>
      <c r="I8" s="164"/>
      <c r="J8" s="164"/>
      <c r="K8" s="164"/>
    </row>
    <row r="9" spans="1:16" ht="18" customHeight="1">
      <c r="A9" s="184"/>
      <c r="B9" s="184"/>
      <c r="C9" s="184"/>
      <c r="D9" s="184"/>
      <c r="E9" s="184"/>
      <c r="F9" s="184"/>
      <c r="G9" s="184"/>
      <c r="H9" s="184"/>
      <c r="I9" s="184"/>
      <c r="J9" s="184"/>
      <c r="K9" s="184"/>
    </row>
    <row r="10" spans="1:16" s="2" customFormat="1" ht="28.5" customHeight="1">
      <c r="A10" s="174" t="s">
        <v>8</v>
      </c>
      <c r="B10" s="174" t="s">
        <v>17</v>
      </c>
      <c r="C10" s="174" t="s">
        <v>18</v>
      </c>
      <c r="D10" s="182" t="s">
        <v>19</v>
      </c>
      <c r="E10" s="182"/>
      <c r="F10" s="182"/>
      <c r="G10" s="182"/>
      <c r="H10" s="182"/>
      <c r="I10" s="182"/>
      <c r="J10" s="182"/>
      <c r="K10" s="182"/>
      <c r="P10" s="135"/>
    </row>
    <row r="11" spans="1:16" s="2" customFormat="1" ht="81" customHeight="1">
      <c r="A11" s="174"/>
      <c r="B11" s="174"/>
      <c r="C11" s="174"/>
      <c r="D11" s="12" t="s">
        <v>47</v>
      </c>
      <c r="E11" s="12" t="s">
        <v>48</v>
      </c>
      <c r="F11" s="12" t="s">
        <v>49</v>
      </c>
      <c r="G11" s="116" t="s">
        <v>50</v>
      </c>
      <c r="H11" s="12" t="s">
        <v>51</v>
      </c>
      <c r="I11" s="12" t="s">
        <v>52</v>
      </c>
      <c r="J11" s="12" t="s">
        <v>53</v>
      </c>
      <c r="K11" s="5" t="s">
        <v>54</v>
      </c>
      <c r="L11" s="130">
        <f>F14+F15+F16+F18</f>
        <v>21472.91</v>
      </c>
      <c r="M11" s="130">
        <f>F14+F15+F16+F17</f>
        <v>40157.509999999995</v>
      </c>
      <c r="N11" s="130">
        <f>F14+F15+F16</f>
        <v>21472.91</v>
      </c>
      <c r="P11" s="135"/>
    </row>
    <row r="12" spans="1:16">
      <c r="A12" s="6">
        <v>1</v>
      </c>
      <c r="B12" s="6">
        <v>2</v>
      </c>
      <c r="C12" s="6">
        <v>3</v>
      </c>
      <c r="D12" s="6">
        <v>4</v>
      </c>
      <c r="E12" s="6">
        <v>5</v>
      </c>
      <c r="F12" s="6">
        <v>6</v>
      </c>
      <c r="G12" s="117">
        <v>7</v>
      </c>
      <c r="H12" s="6">
        <v>8</v>
      </c>
      <c r="I12" s="6">
        <v>9</v>
      </c>
      <c r="J12" s="6">
        <v>10</v>
      </c>
      <c r="K12" s="6">
        <v>11</v>
      </c>
      <c r="P12" s="138">
        <f>D13+E13+F13+G13+H13+I13+J13+K13</f>
        <v>238878.98</v>
      </c>
    </row>
    <row r="13" spans="1:16" ht="37.5" customHeight="1">
      <c r="A13" s="178" t="s">
        <v>0</v>
      </c>
      <c r="B13" s="179" t="s">
        <v>55</v>
      </c>
      <c r="C13" s="7" t="s">
        <v>20</v>
      </c>
      <c r="D13" s="28">
        <f>SUM(D14:D17)</f>
        <v>22249.14</v>
      </c>
      <c r="E13" s="23">
        <f t="shared" ref="E13:F13" si="0">SUM(E14:E17)</f>
        <v>32079.62</v>
      </c>
      <c r="F13" s="28">
        <f t="shared" si="0"/>
        <v>40157.509999999995</v>
      </c>
      <c r="G13" s="83">
        <f>G14+G15+G16+G17</f>
        <v>36241.119999999995</v>
      </c>
      <c r="H13" s="23">
        <f>H14+H15+H16+H17</f>
        <v>25824.239999999998</v>
      </c>
      <c r="I13" s="23">
        <f>I14+I15+I16+I17</f>
        <v>27442.45</v>
      </c>
      <c r="J13" s="27">
        <f>J14+J15+J16+J17</f>
        <v>27442.45</v>
      </c>
      <c r="K13" s="27">
        <f>K14+K15+K16+K17</f>
        <v>27442.45</v>
      </c>
      <c r="L13" s="29">
        <f>D13+E13+F13+G13+H13+I13+J13+K13</f>
        <v>238878.98</v>
      </c>
      <c r="M13" s="29">
        <f>D13+E13+F13+G13+H13+I13+J13+K13</f>
        <v>238878.98</v>
      </c>
      <c r="O13" s="29">
        <f>D13+E13+F13+G13+H13+I13+J13+K13</f>
        <v>238878.98</v>
      </c>
      <c r="P13" s="136">
        <f>G14+G15+G16</f>
        <v>17556.52</v>
      </c>
    </row>
    <row r="14" spans="1:16" ht="37.5" customHeight="1">
      <c r="A14" s="178"/>
      <c r="B14" s="180"/>
      <c r="C14" s="7" t="s">
        <v>21</v>
      </c>
      <c r="D14" s="23">
        <f t="shared" ref="D14:K15" si="1">SUM(D89)</f>
        <v>932.98</v>
      </c>
      <c r="E14" s="23">
        <f t="shared" si="1"/>
        <v>612.80999999999995</v>
      </c>
      <c r="F14" s="23">
        <f t="shared" si="1"/>
        <v>657.93</v>
      </c>
      <c r="G14" s="83">
        <f t="shared" si="1"/>
        <v>946.04</v>
      </c>
      <c r="H14" s="23">
        <f t="shared" si="1"/>
        <v>1026.0999999999999</v>
      </c>
      <c r="I14" s="23">
        <f t="shared" si="1"/>
        <v>1688.9</v>
      </c>
      <c r="J14" s="27">
        <f t="shared" si="1"/>
        <v>1688.9</v>
      </c>
      <c r="K14" s="27">
        <f t="shared" si="1"/>
        <v>1688.9</v>
      </c>
      <c r="L14" s="29">
        <f>D14+E14+F14+G14+H14+I14+J14+K14</f>
        <v>9242.56</v>
      </c>
      <c r="M14" s="29">
        <f>D14+E14+F14+G14+H14+I14+J14+K14</f>
        <v>9242.56</v>
      </c>
      <c r="O14" s="29">
        <f>D14+E14+F14+G14+H14+I14+J14+K14</f>
        <v>9242.56</v>
      </c>
      <c r="P14" s="136">
        <f>D14+E14+F14+G14+H14+I14+J14+K14</f>
        <v>9242.56</v>
      </c>
    </row>
    <row r="15" spans="1:16" ht="37.5" customHeight="1">
      <c r="A15" s="178"/>
      <c r="B15" s="180"/>
      <c r="C15" s="7" t="s">
        <v>12</v>
      </c>
      <c r="D15" s="23">
        <f>SUM(D90+D32+D100)</f>
        <v>3422.83</v>
      </c>
      <c r="E15" s="23">
        <f>E90+E100</f>
        <v>3136.67</v>
      </c>
      <c r="F15" s="23">
        <f>F90+F100</f>
        <v>5014.22</v>
      </c>
      <c r="G15" s="83">
        <f t="shared" si="1"/>
        <v>3139.54</v>
      </c>
      <c r="H15" s="23">
        <f t="shared" si="1"/>
        <v>2280.6999999999998</v>
      </c>
      <c r="I15" s="23">
        <f t="shared" si="1"/>
        <v>3164.21</v>
      </c>
      <c r="J15" s="27">
        <f t="shared" si="1"/>
        <v>3164.21</v>
      </c>
      <c r="K15" s="27">
        <f t="shared" si="1"/>
        <v>3164.21</v>
      </c>
      <c r="L15" s="29">
        <f>D15+E15+F15+G15+H15+I15+J15+K15</f>
        <v>26486.59</v>
      </c>
      <c r="M15" s="29">
        <f>D15+E15+F15+G15+H15+I15+J15+K15</f>
        <v>26486.59</v>
      </c>
      <c r="O15" s="29">
        <f>D15+E15+F15+G15+H15+I15+J15+K15</f>
        <v>26486.59</v>
      </c>
      <c r="P15" s="136">
        <f>D15+E15+F15+G15+H15+I15+J15+K15</f>
        <v>26486.59</v>
      </c>
    </row>
    <row r="16" spans="1:16" ht="46.5" customHeight="1">
      <c r="A16" s="178"/>
      <c r="B16" s="180"/>
      <c r="C16" s="7" t="s">
        <v>13</v>
      </c>
      <c r="D16" s="23">
        <f t="shared" ref="D16:K16" si="2">SUM(D33+D54+D91+D101)</f>
        <v>8825.880000000001</v>
      </c>
      <c r="E16" s="24">
        <f>E33+E54+E91+E101</f>
        <v>11976.539999999999</v>
      </c>
      <c r="F16" s="24">
        <f t="shared" si="2"/>
        <v>15800.76</v>
      </c>
      <c r="G16" s="77">
        <f t="shared" si="2"/>
        <v>13470.94</v>
      </c>
      <c r="H16" s="24">
        <f t="shared" si="2"/>
        <v>6086.1</v>
      </c>
      <c r="I16" s="24">
        <f t="shared" si="2"/>
        <v>9158</v>
      </c>
      <c r="J16" s="25">
        <f t="shared" si="2"/>
        <v>9158</v>
      </c>
      <c r="K16" s="25">
        <f t="shared" si="2"/>
        <v>9158</v>
      </c>
      <c r="L16" s="29">
        <f>D16+E16+F16+G16+H16+I16+J16+K16</f>
        <v>83634.22</v>
      </c>
      <c r="M16" s="29">
        <f>E14+E15+E16</f>
        <v>15726.019999999999</v>
      </c>
      <c r="N16" s="29">
        <f>D16+E16+F16+G16+H16+I16+J16+K16</f>
        <v>83634.22</v>
      </c>
      <c r="O16" s="29">
        <f>D16+E16+F16+G16+H16+I16+J16+K16</f>
        <v>83634.22</v>
      </c>
      <c r="P16" s="136">
        <f>D16+E16+F16+G16+H16+I16+J16+K16</f>
        <v>83634.22</v>
      </c>
    </row>
    <row r="17" spans="1:16" ht="37.5" customHeight="1">
      <c r="A17" s="178"/>
      <c r="B17" s="181"/>
      <c r="C17" s="7" t="s">
        <v>14</v>
      </c>
      <c r="D17" s="23">
        <f t="shared" ref="D17:K17" si="3">SUM(D92)</f>
        <v>9067.4500000000007</v>
      </c>
      <c r="E17" s="23">
        <f t="shared" si="3"/>
        <v>16353.6</v>
      </c>
      <c r="F17" s="83">
        <f t="shared" si="3"/>
        <v>18684.599999999999</v>
      </c>
      <c r="G17" s="83">
        <f>G92</f>
        <v>18684.599999999999</v>
      </c>
      <c r="H17" s="23">
        <f t="shared" si="3"/>
        <v>16431.34</v>
      </c>
      <c r="I17" s="23">
        <f t="shared" si="3"/>
        <v>13431.34</v>
      </c>
      <c r="J17" s="27">
        <f t="shared" si="3"/>
        <v>13431.34</v>
      </c>
      <c r="K17" s="27">
        <f t="shared" si="3"/>
        <v>13431.34</v>
      </c>
      <c r="L17" s="29">
        <f>D17+E17+F17+G17+H17+I17+J17+K17</f>
        <v>119515.60999999999</v>
      </c>
      <c r="M17" s="29">
        <f>D17+E17+F17+G17+H17+I17+J17+K17</f>
        <v>119515.60999999999</v>
      </c>
      <c r="O17" s="29">
        <f>D17+E17+F17+G17+H17+I17+J17+K17</f>
        <v>119515.60999999999</v>
      </c>
      <c r="P17" s="136">
        <f>D17+E17+F17+G17+H17+I17+J17+K17</f>
        <v>119515.60999999999</v>
      </c>
    </row>
    <row r="18" spans="1:16" ht="18.75" customHeight="1">
      <c r="A18" s="9" t="s">
        <v>22</v>
      </c>
      <c r="B18" s="10"/>
      <c r="C18" s="7"/>
      <c r="D18" s="7"/>
      <c r="E18" s="7"/>
      <c r="F18" s="7"/>
      <c r="G18" s="97"/>
      <c r="H18" s="7"/>
      <c r="I18" s="7"/>
      <c r="J18" s="4"/>
      <c r="K18" s="4"/>
      <c r="L18" s="29">
        <f>L14+L15+L16+L17</f>
        <v>238878.97999999998</v>
      </c>
      <c r="M18" s="74">
        <f>E16+E15+E14</f>
        <v>15726.019999999999</v>
      </c>
      <c r="O18" s="29">
        <f>O14+O15+O16+O17</f>
        <v>238878.97999999998</v>
      </c>
      <c r="P18" s="138">
        <f>P14+P15+P16+P17</f>
        <v>238878.97999999998</v>
      </c>
    </row>
    <row r="19" spans="1:16" ht="37.5" hidden="1" customHeight="1">
      <c r="A19" s="175" t="s">
        <v>6</v>
      </c>
      <c r="B19" s="185"/>
      <c r="C19" s="7" t="s">
        <v>20</v>
      </c>
      <c r="D19" s="7"/>
      <c r="E19" s="7"/>
      <c r="F19" s="7"/>
      <c r="G19" s="97"/>
      <c r="H19" s="7"/>
      <c r="I19" s="7"/>
      <c r="J19" s="4"/>
      <c r="K19" s="4"/>
    </row>
    <row r="20" spans="1:16" ht="37.5" hidden="1" customHeight="1">
      <c r="A20" s="176"/>
      <c r="B20" s="186"/>
      <c r="C20" s="7" t="s">
        <v>21</v>
      </c>
      <c r="D20" s="7"/>
      <c r="E20" s="7"/>
      <c r="F20" s="7"/>
      <c r="G20" s="97"/>
      <c r="H20" s="7"/>
      <c r="I20" s="7"/>
      <c r="J20" s="4"/>
      <c r="K20" s="4"/>
    </row>
    <row r="21" spans="1:16" ht="37.5" hidden="1" customHeight="1">
      <c r="A21" s="176"/>
      <c r="B21" s="186"/>
      <c r="C21" s="7" t="s">
        <v>12</v>
      </c>
      <c r="D21" s="7"/>
      <c r="E21" s="7"/>
      <c r="F21" s="7"/>
      <c r="G21" s="97"/>
      <c r="H21" s="7"/>
      <c r="I21" s="7"/>
      <c r="J21" s="4"/>
      <c r="K21" s="4"/>
    </row>
    <row r="22" spans="1:16" ht="48.75" hidden="1" customHeight="1">
      <c r="A22" s="176"/>
      <c r="B22" s="186"/>
      <c r="C22" s="7" t="s">
        <v>13</v>
      </c>
      <c r="D22" s="7"/>
      <c r="E22" s="7"/>
      <c r="F22" s="7"/>
      <c r="G22" s="97"/>
      <c r="H22" s="7"/>
      <c r="I22" s="7"/>
      <c r="J22" s="4"/>
      <c r="K22" s="4"/>
    </row>
    <row r="23" spans="1:16" ht="34.5" hidden="1" customHeight="1">
      <c r="A23" s="177"/>
      <c r="B23" s="187"/>
      <c r="C23" s="7" t="s">
        <v>14</v>
      </c>
      <c r="D23" s="7"/>
      <c r="E23" s="7"/>
      <c r="F23" s="7"/>
      <c r="G23" s="97"/>
      <c r="H23" s="7"/>
      <c r="I23" s="7"/>
      <c r="J23" s="4"/>
      <c r="K23" s="4"/>
    </row>
    <row r="24" spans="1:16" ht="32.25" hidden="1" customHeight="1">
      <c r="A24" s="194" t="s">
        <v>7</v>
      </c>
      <c r="B24" s="179"/>
      <c r="C24" s="7" t="s">
        <v>20</v>
      </c>
      <c r="D24" s="7"/>
      <c r="E24" s="7"/>
      <c r="F24" s="7"/>
      <c r="G24" s="97"/>
      <c r="H24" s="7"/>
      <c r="I24" s="7"/>
      <c r="J24" s="4"/>
      <c r="K24" s="4"/>
    </row>
    <row r="25" spans="1:16" ht="28.5" hidden="1" customHeight="1">
      <c r="A25" s="194"/>
      <c r="B25" s="180"/>
      <c r="C25" s="7" t="s">
        <v>21</v>
      </c>
      <c r="D25" s="7"/>
      <c r="E25" s="7"/>
      <c r="F25" s="7"/>
      <c r="G25" s="97"/>
      <c r="H25" s="7"/>
      <c r="I25" s="7"/>
      <c r="J25" s="4"/>
      <c r="K25" s="4"/>
    </row>
    <row r="26" spans="1:16" ht="30" hidden="1" customHeight="1">
      <c r="A26" s="194"/>
      <c r="B26" s="180"/>
      <c r="C26" s="7" t="s">
        <v>12</v>
      </c>
      <c r="D26" s="7"/>
      <c r="E26" s="7"/>
      <c r="F26" s="7"/>
      <c r="G26" s="97"/>
      <c r="H26" s="7"/>
      <c r="I26" s="7"/>
      <c r="J26" s="4"/>
      <c r="K26" s="4"/>
    </row>
    <row r="27" spans="1:16" ht="52.5" hidden="1" customHeight="1">
      <c r="A27" s="194"/>
      <c r="B27" s="180"/>
      <c r="C27" s="7" t="s">
        <v>13</v>
      </c>
      <c r="D27" s="7"/>
      <c r="E27" s="7"/>
      <c r="F27" s="7"/>
      <c r="G27" s="97"/>
      <c r="H27" s="7"/>
      <c r="I27" s="7"/>
      <c r="J27" s="4"/>
      <c r="K27" s="4"/>
    </row>
    <row r="28" spans="1:16" ht="30.75" hidden="1" customHeight="1">
      <c r="A28" s="194"/>
      <c r="B28" s="181"/>
      <c r="C28" s="7" t="s">
        <v>14</v>
      </c>
      <c r="D28" s="7"/>
      <c r="E28" s="7"/>
      <c r="F28" s="7"/>
      <c r="G28" s="97"/>
      <c r="H28" s="7"/>
      <c r="I28" s="7"/>
      <c r="J28" s="4"/>
      <c r="K28" s="4"/>
    </row>
    <row r="29" spans="1:16" hidden="1">
      <c r="A29" s="9" t="s">
        <v>4</v>
      </c>
      <c r="B29" s="10"/>
      <c r="C29" s="7"/>
      <c r="D29" s="7"/>
      <c r="E29" s="7"/>
      <c r="F29" s="7"/>
      <c r="G29" s="97"/>
      <c r="H29" s="7"/>
      <c r="I29" s="7"/>
      <c r="J29" s="4"/>
      <c r="K29" s="4"/>
    </row>
    <row r="30" spans="1:16" ht="34.5" customHeight="1">
      <c r="A30" s="194" t="s">
        <v>2</v>
      </c>
      <c r="B30" s="179" t="s">
        <v>206</v>
      </c>
      <c r="C30" s="7" t="s">
        <v>20</v>
      </c>
      <c r="D30" s="23">
        <f>SUM(D32+D33)</f>
        <v>1743.6999999999998</v>
      </c>
      <c r="E30" s="24">
        <f t="shared" ref="E30:K30" si="4">SUM(E36+E41+E46)</f>
        <v>1765.84</v>
      </c>
      <c r="F30" s="24">
        <f t="shared" si="4"/>
        <v>3299.5</v>
      </c>
      <c r="G30" s="77">
        <f t="shared" si="4"/>
        <v>1850</v>
      </c>
      <c r="H30" s="24">
        <f t="shared" si="4"/>
        <v>502</v>
      </c>
      <c r="I30" s="24">
        <f t="shared" si="4"/>
        <v>2180</v>
      </c>
      <c r="J30" s="25">
        <f t="shared" si="4"/>
        <v>2180</v>
      </c>
      <c r="K30" s="25">
        <f t="shared" si="4"/>
        <v>2180</v>
      </c>
      <c r="L30" s="29">
        <f>D30+E30+F30+G30+H30+I30+J30+K30</f>
        <v>15701.04</v>
      </c>
      <c r="M30" s="29">
        <f>D30+E30+F30+G30+H30+I30+J30+K30</f>
        <v>15701.04</v>
      </c>
      <c r="O30" s="29">
        <f>D30+E30+F30+G30+H30+I30+J30+K30</f>
        <v>15701.04</v>
      </c>
      <c r="P30" s="136">
        <f>D30+E30+F30+G30+H30+I30+J30+K30-D32</f>
        <v>15613.94</v>
      </c>
    </row>
    <row r="31" spans="1:16" ht="32.25" customHeight="1">
      <c r="A31" s="194"/>
      <c r="B31" s="180"/>
      <c r="C31" s="7" t="s">
        <v>21</v>
      </c>
      <c r="D31" s="7"/>
      <c r="E31" s="7"/>
      <c r="F31" s="7"/>
      <c r="G31" s="97"/>
      <c r="H31" s="7"/>
      <c r="I31" s="7"/>
      <c r="J31" s="4"/>
      <c r="K31" s="4"/>
    </row>
    <row r="32" spans="1:16" ht="34.5" customHeight="1">
      <c r="A32" s="194"/>
      <c r="B32" s="180"/>
      <c r="C32" s="7" t="s">
        <v>12</v>
      </c>
      <c r="D32" s="7">
        <f>SUM(D48)</f>
        <v>87.1</v>
      </c>
      <c r="E32" s="7"/>
      <c r="F32" s="7"/>
      <c r="G32" s="97"/>
      <c r="H32" s="7"/>
      <c r="I32" s="7"/>
      <c r="J32" s="4"/>
      <c r="K32" s="4"/>
    </row>
    <row r="33" spans="1:12" ht="46.5" customHeight="1">
      <c r="A33" s="194"/>
      <c r="B33" s="180"/>
      <c r="C33" s="7" t="s">
        <v>13</v>
      </c>
      <c r="D33" s="23">
        <f t="shared" ref="D33:K33" si="5">SUM(D39+D44+D49)</f>
        <v>1656.6</v>
      </c>
      <c r="E33" s="24">
        <f>E41+E46</f>
        <v>1765.84</v>
      </c>
      <c r="F33" s="24">
        <f t="shared" si="5"/>
        <v>3299.5</v>
      </c>
      <c r="G33" s="77">
        <f t="shared" si="5"/>
        <v>1850</v>
      </c>
      <c r="H33" s="24">
        <f t="shared" si="5"/>
        <v>502</v>
      </c>
      <c r="I33" s="24">
        <f t="shared" si="5"/>
        <v>2180</v>
      </c>
      <c r="J33" s="25">
        <f t="shared" si="5"/>
        <v>2180</v>
      </c>
      <c r="K33" s="25">
        <f t="shared" si="5"/>
        <v>2180</v>
      </c>
      <c r="L33" s="29">
        <f>D33+E33+F33+G33+H33+I33+J33+K33</f>
        <v>15613.939999999999</v>
      </c>
    </row>
    <row r="34" spans="1:12" ht="27.75" customHeight="1">
      <c r="A34" s="194"/>
      <c r="B34" s="181"/>
      <c r="C34" s="7" t="s">
        <v>14</v>
      </c>
      <c r="D34" s="7"/>
      <c r="E34" s="7"/>
      <c r="F34" s="7"/>
      <c r="G34" s="97"/>
      <c r="H34" s="7"/>
      <c r="I34" s="7"/>
      <c r="J34" s="4"/>
      <c r="K34" s="4"/>
    </row>
    <row r="35" spans="1:12" ht="18.75" customHeight="1">
      <c r="A35" s="9" t="s">
        <v>22</v>
      </c>
      <c r="B35" s="11"/>
      <c r="C35" s="7"/>
      <c r="D35" s="7"/>
      <c r="E35" s="7"/>
      <c r="F35" s="7"/>
      <c r="G35" s="97"/>
      <c r="H35" s="7"/>
      <c r="I35" s="7"/>
      <c r="J35" s="4"/>
      <c r="K35" s="4"/>
    </row>
    <row r="36" spans="1:12" ht="30.75" customHeight="1">
      <c r="A36" s="175" t="s">
        <v>40</v>
      </c>
      <c r="B36" s="179" t="s">
        <v>56</v>
      </c>
      <c r="C36" s="7" t="s">
        <v>20</v>
      </c>
      <c r="D36" s="24">
        <v>0</v>
      </c>
      <c r="E36" s="24">
        <f>E39</f>
        <v>0</v>
      </c>
      <c r="F36" s="24">
        <f>F39</f>
        <v>0</v>
      </c>
      <c r="G36" s="77">
        <v>0</v>
      </c>
      <c r="H36" s="24">
        <v>0</v>
      </c>
      <c r="I36" s="24">
        <v>40</v>
      </c>
      <c r="J36" s="24">
        <v>40</v>
      </c>
      <c r="K36" s="24">
        <v>40</v>
      </c>
    </row>
    <row r="37" spans="1:12" ht="30.75" customHeight="1">
      <c r="A37" s="176"/>
      <c r="B37" s="180"/>
      <c r="C37" s="7" t="s">
        <v>21</v>
      </c>
      <c r="D37" s="7"/>
      <c r="E37" s="7"/>
      <c r="F37" s="7"/>
      <c r="G37" s="97"/>
      <c r="H37" s="7"/>
      <c r="I37" s="7"/>
      <c r="J37" s="4"/>
      <c r="K37" s="4"/>
    </row>
    <row r="38" spans="1:12" ht="33.75" customHeight="1">
      <c r="A38" s="176"/>
      <c r="B38" s="180"/>
      <c r="C38" s="7" t="s">
        <v>12</v>
      </c>
      <c r="D38" s="7"/>
      <c r="E38" s="7"/>
      <c r="F38" s="7"/>
      <c r="G38" s="97"/>
      <c r="H38" s="7"/>
      <c r="I38" s="7"/>
      <c r="J38" s="4"/>
      <c r="K38" s="4"/>
    </row>
    <row r="39" spans="1:12" ht="50.25" customHeight="1">
      <c r="A39" s="176"/>
      <c r="B39" s="180"/>
      <c r="C39" s="7" t="s">
        <v>13</v>
      </c>
      <c r="D39" s="24">
        <v>0</v>
      </c>
      <c r="E39" s="24">
        <v>0</v>
      </c>
      <c r="F39" s="75">
        <v>0</v>
      </c>
      <c r="G39" s="77">
        <v>0</v>
      </c>
      <c r="H39" s="24">
        <v>0</v>
      </c>
      <c r="I39" s="24">
        <v>40</v>
      </c>
      <c r="J39" s="24">
        <v>40</v>
      </c>
      <c r="K39" s="24">
        <v>40</v>
      </c>
    </row>
    <row r="40" spans="1:12" ht="31.5" customHeight="1">
      <c r="A40" s="177"/>
      <c r="B40" s="181"/>
      <c r="C40" s="7" t="s">
        <v>14</v>
      </c>
      <c r="D40" s="7"/>
      <c r="E40" s="7"/>
      <c r="F40" s="7"/>
      <c r="G40" s="97"/>
      <c r="H40" s="7"/>
      <c r="I40" s="7"/>
      <c r="J40" s="4"/>
      <c r="K40" s="4"/>
    </row>
    <row r="41" spans="1:12" ht="33.75" customHeight="1">
      <c r="A41" s="175" t="s">
        <v>38</v>
      </c>
      <c r="B41" s="179" t="s">
        <v>57</v>
      </c>
      <c r="C41" s="7" t="s">
        <v>20</v>
      </c>
      <c r="D41" s="70">
        <v>1606.6</v>
      </c>
      <c r="E41" s="23">
        <f>E44</f>
        <v>1715.84</v>
      </c>
      <c r="F41" s="23">
        <f>F44</f>
        <v>3249.5</v>
      </c>
      <c r="G41" s="83">
        <f>G44</f>
        <v>1770</v>
      </c>
      <c r="H41" s="23">
        <f>H44</f>
        <v>502</v>
      </c>
      <c r="I41" s="23">
        <v>2090</v>
      </c>
      <c r="J41" s="23">
        <v>2090</v>
      </c>
      <c r="K41" s="23">
        <v>2090</v>
      </c>
    </row>
    <row r="42" spans="1:12" ht="30">
      <c r="A42" s="176"/>
      <c r="B42" s="180"/>
      <c r="C42" s="7" t="s">
        <v>21</v>
      </c>
      <c r="D42" s="7"/>
      <c r="E42" s="7"/>
      <c r="F42" s="7"/>
      <c r="G42" s="97"/>
      <c r="H42" s="7"/>
      <c r="I42" s="7"/>
      <c r="J42" s="4"/>
      <c r="K42" s="4"/>
    </row>
    <row r="43" spans="1:12">
      <c r="A43" s="176"/>
      <c r="B43" s="180"/>
      <c r="C43" s="7" t="s">
        <v>12</v>
      </c>
      <c r="D43" s="7"/>
      <c r="E43" s="7"/>
      <c r="F43" s="7"/>
      <c r="G43" s="97"/>
      <c r="H43" s="7"/>
      <c r="I43" s="7"/>
      <c r="J43" s="4"/>
      <c r="K43" s="4"/>
    </row>
    <row r="44" spans="1:12" ht="45">
      <c r="A44" s="176"/>
      <c r="B44" s="180"/>
      <c r="C44" s="7" t="s">
        <v>13</v>
      </c>
      <c r="D44" s="70">
        <v>1606.6</v>
      </c>
      <c r="E44" s="23">
        <v>1715.84</v>
      </c>
      <c r="F44" s="23">
        <v>3249.5</v>
      </c>
      <c r="G44" s="83">
        <v>1770</v>
      </c>
      <c r="H44" s="23">
        <v>502</v>
      </c>
      <c r="I44" s="23">
        <v>2090</v>
      </c>
      <c r="J44" s="23">
        <v>2090</v>
      </c>
      <c r="K44" s="23">
        <v>2090</v>
      </c>
    </row>
    <row r="45" spans="1:12" ht="30">
      <c r="A45" s="177"/>
      <c r="B45" s="181"/>
      <c r="C45" s="7" t="s">
        <v>14</v>
      </c>
      <c r="D45" s="7"/>
      <c r="E45" s="7"/>
      <c r="F45" s="7"/>
      <c r="G45" s="97"/>
      <c r="H45" s="7"/>
      <c r="I45" s="7"/>
      <c r="J45" s="4"/>
      <c r="K45" s="4"/>
    </row>
    <row r="46" spans="1:12">
      <c r="A46" s="175" t="s">
        <v>58</v>
      </c>
      <c r="B46" s="179" t="s">
        <v>59</v>
      </c>
      <c r="C46" s="7" t="s">
        <v>20</v>
      </c>
      <c r="D46" s="24">
        <f>SUM(D48+D49)</f>
        <v>137.1</v>
      </c>
      <c r="E46" s="24">
        <v>50</v>
      </c>
      <c r="F46" s="24">
        <v>50</v>
      </c>
      <c r="G46" s="77">
        <f>G49</f>
        <v>80</v>
      </c>
      <c r="H46" s="24">
        <f>H49</f>
        <v>0</v>
      </c>
      <c r="I46" s="24">
        <v>50</v>
      </c>
      <c r="J46" s="24">
        <v>50</v>
      </c>
      <c r="K46" s="24">
        <v>50</v>
      </c>
    </row>
    <row r="47" spans="1:12" ht="30">
      <c r="A47" s="176"/>
      <c r="B47" s="180"/>
      <c r="C47" s="7" t="s">
        <v>21</v>
      </c>
      <c r="D47" s="7"/>
      <c r="E47" s="7"/>
      <c r="F47" s="7"/>
      <c r="G47" s="97"/>
      <c r="H47" s="7"/>
      <c r="I47" s="7"/>
      <c r="J47" s="4"/>
      <c r="K47" s="4"/>
    </row>
    <row r="48" spans="1:12">
      <c r="A48" s="176"/>
      <c r="B48" s="180"/>
      <c r="C48" s="7" t="s">
        <v>12</v>
      </c>
      <c r="D48" s="7">
        <v>87.1</v>
      </c>
      <c r="E48" s="7"/>
      <c r="F48" s="7"/>
      <c r="G48" s="97"/>
      <c r="H48" s="7"/>
      <c r="I48" s="7"/>
      <c r="J48" s="4"/>
      <c r="K48" s="4"/>
    </row>
    <row r="49" spans="1:16" ht="45">
      <c r="A49" s="176"/>
      <c r="B49" s="180"/>
      <c r="C49" s="7" t="s">
        <v>13</v>
      </c>
      <c r="D49" s="24">
        <v>50</v>
      </c>
      <c r="E49" s="24">
        <v>50</v>
      </c>
      <c r="F49" s="24">
        <v>50</v>
      </c>
      <c r="G49" s="77">
        <v>80</v>
      </c>
      <c r="H49" s="24">
        <v>0</v>
      </c>
      <c r="I49" s="24">
        <v>50</v>
      </c>
      <c r="J49" s="24">
        <v>50</v>
      </c>
      <c r="K49" s="24">
        <v>50</v>
      </c>
    </row>
    <row r="50" spans="1:16" ht="30">
      <c r="A50" s="177"/>
      <c r="B50" s="181"/>
      <c r="C50" s="7" t="s">
        <v>14</v>
      </c>
      <c r="D50" s="7"/>
      <c r="E50" s="7"/>
      <c r="F50" s="7"/>
      <c r="G50" s="97"/>
      <c r="H50" s="7"/>
      <c r="I50" s="7"/>
      <c r="J50" s="4"/>
      <c r="K50" s="4"/>
    </row>
    <row r="51" spans="1:16">
      <c r="A51" s="191" t="s">
        <v>3</v>
      </c>
      <c r="B51" s="183" t="s">
        <v>60</v>
      </c>
      <c r="C51" s="7" t="s">
        <v>20</v>
      </c>
      <c r="D51" s="75">
        <f t="shared" ref="D51:K51" si="6">SUM(D62+D68+D73+D78+D83)</f>
        <v>5551.7800000000007</v>
      </c>
      <c r="E51" s="24">
        <f t="shared" si="6"/>
        <v>8528.2999999999993</v>
      </c>
      <c r="F51" s="24">
        <f t="shared" si="6"/>
        <v>10552.66</v>
      </c>
      <c r="G51" s="77">
        <f t="shared" si="6"/>
        <v>9317.44</v>
      </c>
      <c r="H51" s="24">
        <f t="shared" si="6"/>
        <v>4381</v>
      </c>
      <c r="I51" s="24">
        <f t="shared" si="6"/>
        <v>5442</v>
      </c>
      <c r="J51" s="25">
        <f t="shared" si="6"/>
        <v>5442</v>
      </c>
      <c r="K51" s="25">
        <f t="shared" si="6"/>
        <v>5442</v>
      </c>
      <c r="L51" s="74">
        <f>D51+E51+F51+G51+H51+I51+J51+K51</f>
        <v>54657.18</v>
      </c>
      <c r="M51" s="74">
        <f>D51+E51+F51+G51+H51+I51+J51+K51</f>
        <v>54657.18</v>
      </c>
      <c r="O51" s="74">
        <f>D51+E51+F51+G51+H51+I51+J51+K51</f>
        <v>54657.18</v>
      </c>
      <c r="P51" s="137">
        <f>D51+E51+F51+G51+H51+I51+J51+K51</f>
        <v>54657.18</v>
      </c>
    </row>
    <row r="52" spans="1:16" ht="30">
      <c r="A52" s="192"/>
      <c r="B52" s="183"/>
      <c r="C52" s="7" t="s">
        <v>21</v>
      </c>
      <c r="D52" s="7"/>
      <c r="E52" s="7"/>
      <c r="F52" s="7"/>
      <c r="G52" s="97"/>
      <c r="H52" s="7"/>
      <c r="I52" s="7"/>
      <c r="J52" s="4"/>
      <c r="K52" s="4"/>
    </row>
    <row r="53" spans="1:16">
      <c r="A53" s="192"/>
      <c r="B53" s="183"/>
      <c r="C53" s="7" t="s">
        <v>12</v>
      </c>
      <c r="D53" s="7"/>
      <c r="E53" s="7"/>
      <c r="F53" s="7"/>
      <c r="G53" s="97"/>
      <c r="H53" s="7"/>
      <c r="I53" s="7"/>
      <c r="J53" s="4"/>
      <c r="K53" s="4"/>
    </row>
    <row r="54" spans="1:16" ht="45">
      <c r="A54" s="192"/>
      <c r="B54" s="183"/>
      <c r="C54" s="7" t="s">
        <v>13</v>
      </c>
      <c r="D54" s="75">
        <f>SUM(D65+D71+D76+D81+D86)</f>
        <v>5551.7800000000007</v>
      </c>
      <c r="E54" s="24">
        <f t="shared" ref="E54:K54" si="7">SUM(E65+E71+E76+E81+E86)</f>
        <v>8528.2999999999993</v>
      </c>
      <c r="F54" s="24">
        <f t="shared" si="7"/>
        <v>10552.66</v>
      </c>
      <c r="G54" s="77">
        <f t="shared" si="7"/>
        <v>9317.44</v>
      </c>
      <c r="H54" s="24">
        <f t="shared" si="7"/>
        <v>4381</v>
      </c>
      <c r="I54" s="24">
        <f t="shared" si="7"/>
        <v>5442</v>
      </c>
      <c r="J54" s="25">
        <f t="shared" si="7"/>
        <v>5442</v>
      </c>
      <c r="K54" s="25">
        <f t="shared" si="7"/>
        <v>5442</v>
      </c>
      <c r="L54" s="74">
        <f>D54+E54+F54+G54+H54+I54+J54+K54</f>
        <v>54657.18</v>
      </c>
    </row>
    <row r="55" spans="1:16" ht="30">
      <c r="A55" s="193"/>
      <c r="B55" s="183"/>
      <c r="C55" s="7" t="s">
        <v>14</v>
      </c>
      <c r="D55" s="7"/>
      <c r="E55" s="7"/>
      <c r="F55" s="7"/>
      <c r="G55" s="97"/>
      <c r="H55" s="7"/>
      <c r="I55" s="7"/>
      <c r="J55" s="4"/>
      <c r="K55" s="4"/>
    </row>
    <row r="56" spans="1:16" hidden="1">
      <c r="A56" s="10" t="s">
        <v>23</v>
      </c>
      <c r="B56" s="11"/>
      <c r="C56" s="7"/>
      <c r="D56" s="7"/>
      <c r="E56" s="7"/>
      <c r="F56" s="7"/>
      <c r="G56" s="97"/>
      <c r="H56" s="7"/>
      <c r="I56" s="7"/>
      <c r="J56" s="4"/>
      <c r="K56" s="4"/>
    </row>
    <row r="57" spans="1:16" hidden="1">
      <c r="A57" s="175" t="s">
        <v>33</v>
      </c>
      <c r="B57" s="188" t="s">
        <v>61</v>
      </c>
      <c r="C57" s="7" t="s">
        <v>20</v>
      </c>
      <c r="D57" s="25">
        <v>0</v>
      </c>
      <c r="E57" s="25">
        <v>0</v>
      </c>
      <c r="F57" s="25">
        <v>0</v>
      </c>
      <c r="G57" s="118">
        <v>0</v>
      </c>
      <c r="H57" s="25">
        <v>0</v>
      </c>
      <c r="I57" s="25">
        <v>0</v>
      </c>
      <c r="J57" s="25">
        <v>0</v>
      </c>
      <c r="K57" s="25">
        <v>0</v>
      </c>
    </row>
    <row r="58" spans="1:16" ht="30" hidden="1">
      <c r="A58" s="176"/>
      <c r="B58" s="189"/>
      <c r="C58" s="7" t="s">
        <v>21</v>
      </c>
      <c r="D58" s="4"/>
      <c r="E58" s="4"/>
      <c r="F58" s="4"/>
      <c r="G58" s="117"/>
      <c r="H58" s="4"/>
      <c r="I58" s="4"/>
      <c r="J58" s="4"/>
      <c r="K58" s="4"/>
    </row>
    <row r="59" spans="1:16" hidden="1">
      <c r="A59" s="176"/>
      <c r="B59" s="189"/>
      <c r="C59" s="7" t="s">
        <v>12</v>
      </c>
      <c r="D59" s="4"/>
      <c r="E59" s="4"/>
      <c r="F59" s="4"/>
      <c r="G59" s="117"/>
      <c r="H59" s="4"/>
      <c r="I59" s="4"/>
      <c r="J59" s="4"/>
      <c r="K59" s="4"/>
    </row>
    <row r="60" spans="1:16" ht="45" hidden="1">
      <c r="A60" s="176"/>
      <c r="B60" s="189"/>
      <c r="C60" s="7" t="s">
        <v>13</v>
      </c>
      <c r="D60" s="25">
        <v>0</v>
      </c>
      <c r="E60" s="25">
        <v>0</v>
      </c>
      <c r="F60" s="25">
        <v>0</v>
      </c>
      <c r="G60" s="118">
        <v>0</v>
      </c>
      <c r="H60" s="25">
        <v>0</v>
      </c>
      <c r="I60" s="25">
        <v>0</v>
      </c>
      <c r="J60" s="25">
        <v>0</v>
      </c>
      <c r="K60" s="25">
        <v>0</v>
      </c>
    </row>
    <row r="61" spans="1:16" ht="30" hidden="1">
      <c r="A61" s="177"/>
      <c r="B61" s="190"/>
      <c r="C61" s="7" t="s">
        <v>14</v>
      </c>
      <c r="D61" s="4"/>
      <c r="E61" s="4"/>
      <c r="F61" s="4"/>
      <c r="G61" s="117"/>
      <c r="H61" s="4"/>
      <c r="I61" s="4"/>
      <c r="J61" s="4"/>
      <c r="K61" s="4"/>
    </row>
    <row r="62" spans="1:16" ht="15.75" customHeight="1">
      <c r="A62" s="175" t="s">
        <v>42</v>
      </c>
      <c r="B62" s="179" t="s">
        <v>207</v>
      </c>
      <c r="C62" s="7" t="s">
        <v>20</v>
      </c>
      <c r="D62" s="25">
        <v>112.1</v>
      </c>
      <c r="E62" s="25">
        <f>E65</f>
        <v>136</v>
      </c>
      <c r="F62" s="25">
        <v>136</v>
      </c>
      <c r="G62" s="118">
        <f>G65</f>
        <v>170.5</v>
      </c>
      <c r="H62" s="25">
        <f>H65</f>
        <v>0</v>
      </c>
      <c r="I62" s="25">
        <v>100</v>
      </c>
      <c r="J62" s="25">
        <v>100</v>
      </c>
      <c r="K62" s="25">
        <v>100</v>
      </c>
    </row>
    <row r="63" spans="1:16" ht="44.25" customHeight="1">
      <c r="A63" s="176"/>
      <c r="B63" s="180"/>
      <c r="C63" s="7" t="s">
        <v>21</v>
      </c>
      <c r="D63" s="4"/>
      <c r="E63" s="4"/>
      <c r="F63" s="4"/>
      <c r="G63" s="117"/>
      <c r="H63" s="4"/>
      <c r="I63" s="4"/>
      <c r="J63" s="4"/>
      <c r="K63" s="4"/>
    </row>
    <row r="64" spans="1:16" ht="39.75" customHeight="1">
      <c r="A64" s="176"/>
      <c r="B64" s="180"/>
      <c r="C64" s="7" t="s">
        <v>12</v>
      </c>
      <c r="D64" s="4"/>
      <c r="E64" s="4"/>
      <c r="F64" s="4"/>
      <c r="G64" s="117"/>
      <c r="H64" s="4"/>
      <c r="I64" s="4"/>
      <c r="J64" s="4"/>
      <c r="K64" s="4"/>
    </row>
    <row r="65" spans="1:11" ht="69" customHeight="1">
      <c r="A65" s="176"/>
      <c r="B65" s="180"/>
      <c r="C65" s="7" t="s">
        <v>13</v>
      </c>
      <c r="D65" s="25">
        <v>112.1</v>
      </c>
      <c r="E65" s="25">
        <v>136</v>
      </c>
      <c r="F65" s="25">
        <v>136</v>
      </c>
      <c r="G65" s="118">
        <v>170.5</v>
      </c>
      <c r="H65" s="25">
        <v>0</v>
      </c>
      <c r="I65" s="25">
        <v>100</v>
      </c>
      <c r="J65" s="25">
        <v>100</v>
      </c>
      <c r="K65" s="25">
        <v>100</v>
      </c>
    </row>
    <row r="66" spans="1:11" ht="35.25" customHeight="1">
      <c r="A66" s="176"/>
      <c r="B66" s="180"/>
      <c r="C66" s="7" t="s">
        <v>14</v>
      </c>
      <c r="D66" s="4"/>
      <c r="E66" s="4"/>
      <c r="F66" s="4"/>
      <c r="G66" s="117"/>
      <c r="H66" s="4"/>
      <c r="I66" s="4"/>
      <c r="J66" s="4"/>
      <c r="K66" s="4"/>
    </row>
    <row r="67" spans="1:11" ht="39.75" hidden="1" customHeight="1">
      <c r="A67" s="14"/>
      <c r="B67" s="14"/>
      <c r="C67" s="7" t="s">
        <v>14</v>
      </c>
      <c r="D67" s="7"/>
      <c r="E67" s="7"/>
      <c r="F67" s="7"/>
      <c r="G67" s="97"/>
      <c r="H67" s="7"/>
      <c r="I67" s="7"/>
      <c r="J67" s="4"/>
      <c r="K67" s="4"/>
    </row>
    <row r="68" spans="1:11" ht="31.5" customHeight="1">
      <c r="A68" s="175" t="s">
        <v>41</v>
      </c>
      <c r="B68" s="179" t="s">
        <v>208</v>
      </c>
      <c r="C68" s="7" t="s">
        <v>20</v>
      </c>
      <c r="D68" s="24">
        <v>3.7</v>
      </c>
      <c r="E68" s="24">
        <f>E71</f>
        <v>0</v>
      </c>
      <c r="F68" s="24">
        <f>F71</f>
        <v>0</v>
      </c>
      <c r="G68" s="77">
        <f>G71</f>
        <v>0</v>
      </c>
      <c r="H68" s="24">
        <f>H71</f>
        <v>0</v>
      </c>
      <c r="I68" s="24">
        <v>25</v>
      </c>
      <c r="J68" s="24">
        <v>25</v>
      </c>
      <c r="K68" s="24">
        <v>25</v>
      </c>
    </row>
    <row r="69" spans="1:11" ht="34.5" customHeight="1">
      <c r="A69" s="176"/>
      <c r="B69" s="180"/>
      <c r="C69" s="7" t="s">
        <v>21</v>
      </c>
      <c r="D69" s="7"/>
      <c r="E69" s="7"/>
      <c r="F69" s="7"/>
      <c r="G69" s="97"/>
      <c r="H69" s="7"/>
      <c r="I69" s="7"/>
      <c r="J69" s="4"/>
      <c r="K69" s="4"/>
    </row>
    <row r="70" spans="1:11" ht="27" customHeight="1">
      <c r="A70" s="176"/>
      <c r="B70" s="180"/>
      <c r="C70" s="7" t="s">
        <v>12</v>
      </c>
      <c r="D70" s="7"/>
      <c r="E70" s="7"/>
      <c r="F70" s="7"/>
      <c r="G70" s="97"/>
      <c r="H70" s="7"/>
      <c r="I70" s="7"/>
      <c r="J70" s="4"/>
      <c r="K70" s="4"/>
    </row>
    <row r="71" spans="1:11" ht="51.75" customHeight="1">
      <c r="A71" s="176"/>
      <c r="B71" s="180"/>
      <c r="C71" s="7" t="s">
        <v>13</v>
      </c>
      <c r="D71" s="24">
        <v>3.7</v>
      </c>
      <c r="E71" s="24">
        <v>0</v>
      </c>
      <c r="F71" s="24">
        <v>0</v>
      </c>
      <c r="G71" s="77">
        <v>0</v>
      </c>
      <c r="H71" s="24">
        <v>0</v>
      </c>
      <c r="I71" s="24">
        <v>25</v>
      </c>
      <c r="J71" s="24">
        <v>25</v>
      </c>
      <c r="K71" s="24">
        <v>25</v>
      </c>
    </row>
    <row r="72" spans="1:11" ht="85.5" customHeight="1">
      <c r="A72" s="177"/>
      <c r="B72" s="181"/>
      <c r="C72" s="54" t="s">
        <v>14</v>
      </c>
      <c r="D72" s="7"/>
      <c r="E72" s="7"/>
      <c r="F72" s="7"/>
      <c r="G72" s="97"/>
      <c r="H72" s="7"/>
      <c r="I72" s="7"/>
      <c r="J72" s="4"/>
      <c r="K72" s="4"/>
    </row>
    <row r="73" spans="1:11" ht="30" customHeight="1">
      <c r="A73" s="175" t="s">
        <v>62</v>
      </c>
      <c r="B73" s="179" t="s">
        <v>199</v>
      </c>
      <c r="C73" s="7" t="s">
        <v>20</v>
      </c>
      <c r="D73" s="24">
        <v>0</v>
      </c>
      <c r="E73" s="24">
        <f>E76</f>
        <v>0</v>
      </c>
      <c r="F73" s="24">
        <f>F76</f>
        <v>0</v>
      </c>
      <c r="G73" s="77">
        <f>G76</f>
        <v>0</v>
      </c>
      <c r="H73" s="24">
        <f>H76</f>
        <v>0</v>
      </c>
      <c r="I73" s="24">
        <v>1</v>
      </c>
      <c r="J73" s="24">
        <v>1</v>
      </c>
      <c r="K73" s="24">
        <v>1</v>
      </c>
    </row>
    <row r="74" spans="1:11" ht="30">
      <c r="A74" s="176"/>
      <c r="B74" s="180"/>
      <c r="C74" s="7" t="s">
        <v>21</v>
      </c>
      <c r="D74" s="7"/>
      <c r="E74" s="7"/>
      <c r="F74" s="7"/>
      <c r="G74" s="97"/>
      <c r="H74" s="7"/>
      <c r="I74" s="7"/>
      <c r="J74" s="4"/>
      <c r="K74" s="4"/>
    </row>
    <row r="75" spans="1:11">
      <c r="A75" s="176"/>
      <c r="B75" s="180"/>
      <c r="C75" s="7" t="s">
        <v>12</v>
      </c>
      <c r="D75" s="7"/>
      <c r="E75" s="7"/>
      <c r="F75" s="7"/>
      <c r="G75" s="97"/>
      <c r="H75" s="7"/>
      <c r="I75" s="7"/>
      <c r="J75" s="4"/>
      <c r="K75" s="4"/>
    </row>
    <row r="76" spans="1:11" ht="45">
      <c r="A76" s="176"/>
      <c r="B76" s="180"/>
      <c r="C76" s="7" t="s">
        <v>13</v>
      </c>
      <c r="D76" s="24">
        <v>0</v>
      </c>
      <c r="E76" s="24">
        <v>0</v>
      </c>
      <c r="F76" s="24">
        <v>0</v>
      </c>
      <c r="G76" s="77">
        <v>0</v>
      </c>
      <c r="H76" s="24">
        <v>0</v>
      </c>
      <c r="I76" s="24">
        <v>1</v>
      </c>
      <c r="J76" s="24">
        <v>1</v>
      </c>
      <c r="K76" s="24">
        <v>1</v>
      </c>
    </row>
    <row r="77" spans="1:11" ht="30">
      <c r="A77" s="177"/>
      <c r="B77" s="181"/>
      <c r="C77" s="7" t="s">
        <v>14</v>
      </c>
      <c r="D77" s="7"/>
      <c r="E77" s="7"/>
      <c r="F77" s="7"/>
      <c r="G77" s="97"/>
      <c r="H77" s="7"/>
      <c r="I77" s="7"/>
      <c r="J77" s="4"/>
      <c r="K77" s="4"/>
    </row>
    <row r="78" spans="1:11">
      <c r="A78" s="175" t="s">
        <v>63</v>
      </c>
      <c r="B78" s="179" t="s">
        <v>65</v>
      </c>
      <c r="C78" s="7" t="s">
        <v>20</v>
      </c>
      <c r="D78" s="77">
        <v>5299.88</v>
      </c>
      <c r="E78" s="24">
        <v>8245.2999999999993</v>
      </c>
      <c r="F78" s="24">
        <f>F81</f>
        <v>10271.16</v>
      </c>
      <c r="G78" s="77">
        <f>G81</f>
        <v>8981.94</v>
      </c>
      <c r="H78" s="24">
        <f>H81</f>
        <v>4231</v>
      </c>
      <c r="I78" s="24">
        <v>5196</v>
      </c>
      <c r="J78" s="24">
        <v>5196</v>
      </c>
      <c r="K78" s="24">
        <v>5196</v>
      </c>
    </row>
    <row r="79" spans="1:11" ht="30">
      <c r="A79" s="176"/>
      <c r="B79" s="180"/>
      <c r="C79" s="7" t="s">
        <v>21</v>
      </c>
      <c r="D79" s="7"/>
      <c r="E79" s="7"/>
      <c r="F79" s="7"/>
      <c r="G79" s="97"/>
      <c r="H79" s="7"/>
      <c r="I79" s="7"/>
      <c r="J79" s="4"/>
      <c r="K79" s="4"/>
    </row>
    <row r="80" spans="1:11">
      <c r="A80" s="176"/>
      <c r="B80" s="180"/>
      <c r="C80" s="7" t="s">
        <v>12</v>
      </c>
      <c r="D80" s="7"/>
      <c r="E80" s="7"/>
      <c r="F80" s="7"/>
      <c r="G80" s="97"/>
      <c r="H80" s="7"/>
      <c r="I80" s="7"/>
      <c r="J80" s="4"/>
      <c r="K80" s="4"/>
    </row>
    <row r="81" spans="1:16" ht="45">
      <c r="A81" s="176"/>
      <c r="B81" s="180"/>
      <c r="C81" s="7" t="s">
        <v>13</v>
      </c>
      <c r="D81" s="77">
        <v>5299.88</v>
      </c>
      <c r="E81" s="24">
        <v>8245.2999999999993</v>
      </c>
      <c r="F81" s="24">
        <v>10271.16</v>
      </c>
      <c r="G81" s="77">
        <v>8981.94</v>
      </c>
      <c r="H81" s="24">
        <v>4231</v>
      </c>
      <c r="I81" s="24">
        <v>5196</v>
      </c>
      <c r="J81" s="24">
        <v>5196</v>
      </c>
      <c r="K81" s="24">
        <v>5196</v>
      </c>
    </row>
    <row r="82" spans="1:16" ht="30">
      <c r="A82" s="177"/>
      <c r="B82" s="181"/>
      <c r="C82" s="7" t="s">
        <v>14</v>
      </c>
      <c r="D82" s="7"/>
      <c r="E82" s="7"/>
      <c r="F82" s="7"/>
      <c r="G82" s="97"/>
      <c r="H82" s="7"/>
      <c r="I82" s="7"/>
      <c r="J82" s="4"/>
      <c r="K82" s="4"/>
    </row>
    <row r="83" spans="1:16">
      <c r="A83" s="175" t="s">
        <v>64</v>
      </c>
      <c r="B83" s="179" t="s">
        <v>202</v>
      </c>
      <c r="C83" s="7" t="s">
        <v>20</v>
      </c>
      <c r="D83" s="75">
        <v>136.1</v>
      </c>
      <c r="E83" s="24">
        <f>E86</f>
        <v>147</v>
      </c>
      <c r="F83" s="24">
        <f>F86</f>
        <v>145.5</v>
      </c>
      <c r="G83" s="77">
        <f>G86</f>
        <v>165</v>
      </c>
      <c r="H83" s="24">
        <f>H86</f>
        <v>150</v>
      </c>
      <c r="I83" s="24">
        <v>120</v>
      </c>
      <c r="J83" s="24">
        <v>120</v>
      </c>
      <c r="K83" s="24">
        <v>120</v>
      </c>
    </row>
    <row r="84" spans="1:16" ht="30">
      <c r="A84" s="176"/>
      <c r="B84" s="180"/>
      <c r="C84" s="7" t="s">
        <v>21</v>
      </c>
      <c r="D84" s="7"/>
      <c r="E84" s="7"/>
      <c r="F84" s="7"/>
      <c r="G84" s="97"/>
      <c r="H84" s="7"/>
      <c r="I84" s="7"/>
      <c r="J84" s="4"/>
      <c r="K84" s="4"/>
    </row>
    <row r="85" spans="1:16">
      <c r="A85" s="176"/>
      <c r="B85" s="180"/>
      <c r="C85" s="7" t="s">
        <v>12</v>
      </c>
      <c r="D85" s="7"/>
      <c r="E85" s="7"/>
      <c r="F85" s="7"/>
      <c r="G85" s="97"/>
      <c r="H85" s="7"/>
      <c r="I85" s="7"/>
      <c r="J85" s="4"/>
      <c r="K85" s="4"/>
    </row>
    <row r="86" spans="1:16" ht="45">
      <c r="A86" s="176"/>
      <c r="B86" s="180"/>
      <c r="C86" s="7" t="s">
        <v>13</v>
      </c>
      <c r="D86" s="75">
        <v>136.1</v>
      </c>
      <c r="E86" s="24">
        <v>147</v>
      </c>
      <c r="F86" s="24">
        <v>145.5</v>
      </c>
      <c r="G86" s="77">
        <v>165</v>
      </c>
      <c r="H86" s="24">
        <v>150</v>
      </c>
      <c r="I86" s="24">
        <v>120</v>
      </c>
      <c r="J86" s="24">
        <v>120</v>
      </c>
      <c r="K86" s="24">
        <v>120</v>
      </c>
    </row>
    <row r="87" spans="1:16" ht="30">
      <c r="A87" s="177"/>
      <c r="B87" s="181"/>
      <c r="C87" s="7" t="s">
        <v>14</v>
      </c>
      <c r="D87" s="7"/>
      <c r="E87" s="7"/>
      <c r="F87" s="7"/>
      <c r="G87" s="97"/>
      <c r="H87" s="7"/>
      <c r="I87" s="7"/>
      <c r="J87" s="4"/>
      <c r="K87" s="4"/>
    </row>
    <row r="88" spans="1:16">
      <c r="A88" s="179" t="s">
        <v>67</v>
      </c>
      <c r="B88" s="179" t="s">
        <v>68</v>
      </c>
      <c r="C88" s="7" t="s">
        <v>20</v>
      </c>
      <c r="D88" s="23">
        <f t="shared" ref="D88:K88" si="8">SUM(D89:D92)</f>
        <v>13334.76</v>
      </c>
      <c r="E88" s="83">
        <f t="shared" si="8"/>
        <v>20055.48</v>
      </c>
      <c r="F88" s="83">
        <f t="shared" si="8"/>
        <v>22567.35</v>
      </c>
      <c r="G88" s="83">
        <f t="shared" si="8"/>
        <v>24270.18</v>
      </c>
      <c r="H88" s="83">
        <f t="shared" si="8"/>
        <v>20238.14</v>
      </c>
      <c r="I88" s="70">
        <f t="shared" si="8"/>
        <v>19184.45</v>
      </c>
      <c r="J88" s="71">
        <f t="shared" si="8"/>
        <v>19184.45</v>
      </c>
      <c r="K88" s="71">
        <f t="shared" si="8"/>
        <v>19184.45</v>
      </c>
      <c r="L88" s="29">
        <f>D88+E88+F88+G88+H88+I88+J88+K88</f>
        <v>158019.26</v>
      </c>
      <c r="M88" s="29">
        <f>D88+E88+F88+G88+H88+I88+J88+K88</f>
        <v>158019.26</v>
      </c>
      <c r="O88" s="29">
        <f>D88+E88+F88+G88+H88+I88+J88+K88</f>
        <v>158019.26</v>
      </c>
    </row>
    <row r="89" spans="1:16" ht="30">
      <c r="A89" s="180"/>
      <c r="B89" s="180"/>
      <c r="C89" s="7" t="s">
        <v>21</v>
      </c>
      <c r="D89" s="26">
        <v>932.98</v>
      </c>
      <c r="E89" s="84">
        <f t="shared" ref="E89:F92" si="9">E94</f>
        <v>612.80999999999995</v>
      </c>
      <c r="F89" s="84">
        <f t="shared" si="9"/>
        <v>657.93</v>
      </c>
      <c r="G89" s="84">
        <f>G94</f>
        <v>946.04</v>
      </c>
      <c r="H89" s="84">
        <v>1026.0999999999999</v>
      </c>
      <c r="I89" s="72">
        <v>1688.9</v>
      </c>
      <c r="J89" s="72">
        <v>1688.9</v>
      </c>
      <c r="K89" s="72">
        <v>1688.9</v>
      </c>
      <c r="L89" s="29">
        <f>D89+E89+F89+G89+H89+I89+J89+K89</f>
        <v>9242.56</v>
      </c>
      <c r="O89" s="29">
        <f>D89+E89+F89+G89+H89+I89+J89+K89</f>
        <v>9242.56</v>
      </c>
    </row>
    <row r="90" spans="1:16">
      <c r="A90" s="180"/>
      <c r="B90" s="180"/>
      <c r="C90" s="7" t="s">
        <v>12</v>
      </c>
      <c r="D90" s="26">
        <v>2334.33</v>
      </c>
      <c r="E90" s="84">
        <f t="shared" si="9"/>
        <v>2089.0700000000002</v>
      </c>
      <c r="F90" s="84">
        <f t="shared" si="9"/>
        <v>2074.8200000000002</v>
      </c>
      <c r="G90" s="84">
        <f>G95</f>
        <v>3139.54</v>
      </c>
      <c r="H90" s="84">
        <v>2280.6999999999998</v>
      </c>
      <c r="I90" s="72">
        <v>3164.21</v>
      </c>
      <c r="J90" s="72">
        <v>3164.21</v>
      </c>
      <c r="K90" s="72">
        <v>3164.21</v>
      </c>
      <c r="L90" s="29">
        <f>D90+E90+F90+G90+H90+I90+J90+K90</f>
        <v>21411.089999999997</v>
      </c>
      <c r="O90" s="29">
        <f>D90+E90+F90+G90+H90+I90+J90+K90</f>
        <v>21411.089999999997</v>
      </c>
    </row>
    <row r="91" spans="1:16" ht="45">
      <c r="A91" s="180"/>
      <c r="B91" s="180"/>
      <c r="C91" s="7" t="s">
        <v>13</v>
      </c>
      <c r="D91" s="26">
        <v>1000</v>
      </c>
      <c r="E91" s="84">
        <f t="shared" si="9"/>
        <v>1000</v>
      </c>
      <c r="F91" s="84">
        <v>1150</v>
      </c>
      <c r="G91" s="84">
        <f>G96</f>
        <v>1500</v>
      </c>
      <c r="H91" s="84">
        <f>H96</f>
        <v>500</v>
      </c>
      <c r="I91" s="72">
        <v>900</v>
      </c>
      <c r="J91" s="72">
        <v>900</v>
      </c>
      <c r="K91" s="72">
        <v>900</v>
      </c>
      <c r="L91" s="29">
        <f>D91+E91+F91+G91+H91+I91+J91+K91</f>
        <v>7850</v>
      </c>
      <c r="O91" s="29">
        <f>D91+E91+F91+G91+H91+I91+J91+K91</f>
        <v>7850</v>
      </c>
    </row>
    <row r="92" spans="1:16" ht="30">
      <c r="A92" s="181"/>
      <c r="B92" s="181"/>
      <c r="C92" s="80" t="s">
        <v>14</v>
      </c>
      <c r="D92" s="72">
        <v>9067.4500000000007</v>
      </c>
      <c r="E92" s="84">
        <f t="shared" si="9"/>
        <v>16353.6</v>
      </c>
      <c r="F92" s="84">
        <f t="shared" si="9"/>
        <v>18684.599999999999</v>
      </c>
      <c r="G92" s="84">
        <f>G97</f>
        <v>18684.599999999999</v>
      </c>
      <c r="H92" s="84">
        <v>16431.34</v>
      </c>
      <c r="I92" s="72">
        <v>13431.34</v>
      </c>
      <c r="J92" s="72">
        <v>13431.34</v>
      </c>
      <c r="K92" s="72">
        <v>13431.34</v>
      </c>
      <c r="L92" s="29">
        <f>D92+E92+F92+G92+H92+I92+J92+K92</f>
        <v>119515.60999999999</v>
      </c>
      <c r="O92" s="29">
        <f>D92+E92+F92+G92+H92+I92+J92+K92</f>
        <v>119515.60999999999</v>
      </c>
    </row>
    <row r="93" spans="1:16">
      <c r="A93" s="175" t="s">
        <v>69</v>
      </c>
      <c r="B93" s="179" t="s">
        <v>70</v>
      </c>
      <c r="C93" s="7" t="s">
        <v>20</v>
      </c>
      <c r="D93" s="23">
        <f t="shared" ref="D93:K93" si="10">SUM(D94:D97)</f>
        <v>13334.76</v>
      </c>
      <c r="E93" s="83">
        <f t="shared" si="10"/>
        <v>20055.48</v>
      </c>
      <c r="F93" s="83">
        <f t="shared" si="10"/>
        <v>22567.35</v>
      </c>
      <c r="G93" s="83">
        <f t="shared" si="10"/>
        <v>24270.18</v>
      </c>
      <c r="H93" s="83">
        <f t="shared" si="10"/>
        <v>20238.14</v>
      </c>
      <c r="I93" s="70">
        <f t="shared" si="10"/>
        <v>19184.45</v>
      </c>
      <c r="J93" s="71">
        <f t="shared" si="10"/>
        <v>19184.45</v>
      </c>
      <c r="K93" s="71">
        <f t="shared" si="10"/>
        <v>19184.45</v>
      </c>
      <c r="L93" s="29">
        <f>E96+E95+E94</f>
        <v>3701.88</v>
      </c>
      <c r="M93" s="29">
        <f>D93+E93+F93+G93+H93+I93+J93+K93</f>
        <v>158019.26</v>
      </c>
      <c r="O93" s="29">
        <f>O89+O90+O91+O92</f>
        <v>158019.25999999998</v>
      </c>
      <c r="P93" s="136">
        <f>G96+G95+G94</f>
        <v>5585.58</v>
      </c>
    </row>
    <row r="94" spans="1:16" ht="30">
      <c r="A94" s="176"/>
      <c r="B94" s="180"/>
      <c r="C94" s="7" t="s">
        <v>21</v>
      </c>
      <c r="D94" s="26">
        <v>932.98</v>
      </c>
      <c r="E94" s="84">
        <v>612.80999999999995</v>
      </c>
      <c r="F94" s="84">
        <v>657.93</v>
      </c>
      <c r="G94" s="84">
        <v>946.04</v>
      </c>
      <c r="H94" s="84">
        <v>1026.0999999999999</v>
      </c>
      <c r="I94" s="72">
        <v>1688.9</v>
      </c>
      <c r="J94" s="72">
        <v>1688.9</v>
      </c>
      <c r="K94" s="72">
        <v>1688.9</v>
      </c>
      <c r="L94" s="29">
        <f>D94+E94+F94+G94+H94+I94+J94+K94</f>
        <v>9242.56</v>
      </c>
    </row>
    <row r="95" spans="1:16">
      <c r="A95" s="176"/>
      <c r="B95" s="180"/>
      <c r="C95" s="7" t="s">
        <v>12</v>
      </c>
      <c r="D95" s="26">
        <v>2334.33</v>
      </c>
      <c r="E95" s="84">
        <v>2089.0700000000002</v>
      </c>
      <c r="F95" s="84">
        <v>2074.8200000000002</v>
      </c>
      <c r="G95" s="84">
        <v>3139.54</v>
      </c>
      <c r="H95" s="84">
        <v>2280.6999999999998</v>
      </c>
      <c r="I95" s="72">
        <v>3164.21</v>
      </c>
      <c r="J95" s="72">
        <v>3164.21</v>
      </c>
      <c r="K95" s="72">
        <v>3164.21</v>
      </c>
      <c r="L95" s="29">
        <f>D95+E95+F95+G95+H95+I95+J95+K95</f>
        <v>21411.089999999997</v>
      </c>
    </row>
    <row r="96" spans="1:16" ht="45">
      <c r="A96" s="176"/>
      <c r="B96" s="180"/>
      <c r="C96" s="7" t="s">
        <v>13</v>
      </c>
      <c r="D96" s="26">
        <v>1000</v>
      </c>
      <c r="E96" s="84">
        <v>1000</v>
      </c>
      <c r="F96" s="84">
        <v>1150</v>
      </c>
      <c r="G96" s="84">
        <v>1500</v>
      </c>
      <c r="H96" s="84">
        <v>500</v>
      </c>
      <c r="I96" s="72">
        <v>900</v>
      </c>
      <c r="J96" s="72">
        <v>900</v>
      </c>
      <c r="K96" s="72">
        <v>900</v>
      </c>
      <c r="L96" s="29">
        <f>D96+E96+F96+G96+H96+I96+J96+K96</f>
        <v>7850</v>
      </c>
    </row>
    <row r="97" spans="1:16" ht="30">
      <c r="A97" s="176"/>
      <c r="B97" s="180"/>
      <c r="C97" s="80" t="s">
        <v>14</v>
      </c>
      <c r="D97" s="72">
        <v>9067.4500000000007</v>
      </c>
      <c r="E97" s="84">
        <v>16353.6</v>
      </c>
      <c r="F97" s="84">
        <v>18684.599999999999</v>
      </c>
      <c r="G97" s="84">
        <v>18684.599999999999</v>
      </c>
      <c r="H97" s="84">
        <v>16431.34</v>
      </c>
      <c r="I97" s="72">
        <v>13431.34</v>
      </c>
      <c r="J97" s="72">
        <v>13431.34</v>
      </c>
      <c r="K97" s="72">
        <v>13431.34</v>
      </c>
      <c r="L97" s="29">
        <f>D97+E97+F97+G97+H97+I97+J97+K97</f>
        <v>119515.60999999999</v>
      </c>
    </row>
    <row r="98" spans="1:16">
      <c r="A98" s="168" t="s">
        <v>71</v>
      </c>
      <c r="B98" s="154" t="s">
        <v>72</v>
      </c>
      <c r="C98" s="15" t="s">
        <v>20</v>
      </c>
      <c r="D98" s="24">
        <f>D100+D101</f>
        <v>1618.9</v>
      </c>
      <c r="E98" s="24">
        <f t="shared" ref="E98:K98" si="11">SUM(E103+E113)</f>
        <v>1730</v>
      </c>
      <c r="F98" s="24">
        <f t="shared" si="11"/>
        <v>3738</v>
      </c>
      <c r="G98" s="77">
        <f t="shared" si="11"/>
        <v>803.5</v>
      </c>
      <c r="H98" s="24">
        <f t="shared" si="11"/>
        <v>703.1</v>
      </c>
      <c r="I98" s="24">
        <f t="shared" si="11"/>
        <v>636</v>
      </c>
      <c r="J98" s="25">
        <f t="shared" si="11"/>
        <v>636</v>
      </c>
      <c r="K98" s="25">
        <f t="shared" si="11"/>
        <v>636</v>
      </c>
      <c r="L98" s="74">
        <f>D98+E98+F98+G98+H98+I98+J98+K98</f>
        <v>10501.5</v>
      </c>
      <c r="M98" s="74">
        <f>L98-D100-E100</f>
        <v>8452.5</v>
      </c>
      <c r="O98" s="74">
        <f>D98+E98+F98+G98+H98+I98+J98+K98</f>
        <v>10501.5</v>
      </c>
      <c r="P98" s="137">
        <f>D98+E98+F98+G98+H98+I98+J98+K98-D100-E100-F100</f>
        <v>5513.1</v>
      </c>
    </row>
    <row r="99" spans="1:16" ht="30">
      <c r="A99" s="169"/>
      <c r="B99" s="155"/>
      <c r="C99" s="15" t="s">
        <v>21</v>
      </c>
      <c r="D99" s="7"/>
      <c r="E99" s="7"/>
      <c r="F99" s="7"/>
      <c r="G99" s="97"/>
      <c r="H99" s="7"/>
      <c r="I99" s="7"/>
      <c r="J99" s="4"/>
      <c r="K99" s="4"/>
      <c r="L99" s="3" t="s">
        <v>238</v>
      </c>
    </row>
    <row r="100" spans="1:16">
      <c r="A100" s="169"/>
      <c r="B100" s="155"/>
      <c r="C100" s="15" t="s">
        <v>12</v>
      </c>
      <c r="D100" s="7">
        <v>1001.4</v>
      </c>
      <c r="E100" s="7">
        <v>1047.5999999999999</v>
      </c>
      <c r="F100" s="7">
        <f>F105</f>
        <v>2939.4</v>
      </c>
      <c r="G100" s="97"/>
      <c r="H100" s="7"/>
      <c r="I100" s="7"/>
      <c r="J100" s="4"/>
      <c r="K100" s="4"/>
      <c r="L100" s="3">
        <f>D100+E100</f>
        <v>2049</v>
      </c>
      <c r="O100" s="3">
        <f>D100+E100+F100</f>
        <v>4988.3999999999996</v>
      </c>
      <c r="P100" s="134">
        <f>D100+E100+F100</f>
        <v>4988.3999999999996</v>
      </c>
    </row>
    <row r="101" spans="1:16" ht="45">
      <c r="A101" s="169"/>
      <c r="B101" s="155"/>
      <c r="C101" s="15" t="s">
        <v>13</v>
      </c>
      <c r="D101" s="24">
        <f>SUM(D106+D116)</f>
        <v>617.5</v>
      </c>
      <c r="E101" s="24">
        <f>E106</f>
        <v>682.4</v>
      </c>
      <c r="F101" s="24">
        <f>SUM(F106+F116)</f>
        <v>798.6</v>
      </c>
      <c r="G101" s="77">
        <f>SUM(G106+G116)</f>
        <v>803.5</v>
      </c>
      <c r="H101" s="24">
        <f>SUM(H106+H116)</f>
        <v>703.1</v>
      </c>
      <c r="I101" s="24">
        <f>SUM(I103+I113)</f>
        <v>636</v>
      </c>
      <c r="J101" s="25">
        <f>SUM(J103+J113)</f>
        <v>636</v>
      </c>
      <c r="K101" s="25">
        <f>SUM(K106+K116)</f>
        <v>636</v>
      </c>
      <c r="L101" s="74">
        <f>D101+E101+F101+G101+H101+I101+J101+K101</f>
        <v>5513.1</v>
      </c>
      <c r="M101" s="74">
        <f>D101+E101+F101+G101+H101+I101+J101+K101+D100+E100</f>
        <v>7562.1</v>
      </c>
      <c r="O101" s="74">
        <f>D101+E101+F101+G101+H101+I101+J101+K101</f>
        <v>5513.1</v>
      </c>
    </row>
    <row r="102" spans="1:16" ht="30">
      <c r="A102" s="170"/>
      <c r="B102" s="156"/>
      <c r="C102" s="15" t="s">
        <v>14</v>
      </c>
      <c r="D102" s="7"/>
      <c r="E102" s="7"/>
      <c r="F102" s="7"/>
      <c r="G102" s="97"/>
      <c r="H102" s="7"/>
      <c r="I102" s="7"/>
      <c r="J102" s="4"/>
      <c r="K102" s="4"/>
      <c r="O102" s="74"/>
    </row>
    <row r="103" spans="1:16" ht="54" customHeight="1">
      <c r="A103" s="175" t="s">
        <v>73</v>
      </c>
      <c r="B103" s="180" t="s">
        <v>203</v>
      </c>
      <c r="C103" s="7" t="s">
        <v>20</v>
      </c>
      <c r="D103" s="24">
        <f>D105+D106</f>
        <v>1618.9</v>
      </c>
      <c r="E103" s="24">
        <f>E105+E106</f>
        <v>1730</v>
      </c>
      <c r="F103" s="24">
        <f>F105+F106</f>
        <v>3738</v>
      </c>
      <c r="G103" s="77">
        <f>G106</f>
        <v>803.5</v>
      </c>
      <c r="H103" s="24">
        <f>H106</f>
        <v>703.1</v>
      </c>
      <c r="I103" s="24">
        <v>632</v>
      </c>
      <c r="J103" s="24">
        <v>632</v>
      </c>
      <c r="K103" s="24">
        <v>632</v>
      </c>
    </row>
    <row r="104" spans="1:16" ht="63.75" customHeight="1">
      <c r="A104" s="176"/>
      <c r="B104" s="180"/>
      <c r="C104" s="7" t="s">
        <v>21</v>
      </c>
      <c r="D104" s="7"/>
      <c r="E104" s="7"/>
      <c r="F104" s="7"/>
      <c r="G104" s="97"/>
      <c r="H104" s="7"/>
      <c r="I104" s="7"/>
      <c r="J104" s="4"/>
      <c r="K104" s="4"/>
    </row>
    <row r="105" spans="1:16" ht="50.25" customHeight="1">
      <c r="A105" s="176"/>
      <c r="B105" s="180"/>
      <c r="C105" s="7" t="s">
        <v>12</v>
      </c>
      <c r="D105" s="7">
        <v>1001.4</v>
      </c>
      <c r="E105" s="7">
        <v>1047.5999999999999</v>
      </c>
      <c r="F105" s="7">
        <v>2939.4</v>
      </c>
      <c r="G105" s="97"/>
      <c r="H105" s="7"/>
      <c r="I105" s="7"/>
      <c r="J105" s="4"/>
      <c r="K105" s="4"/>
    </row>
    <row r="106" spans="1:16" ht="65.25" customHeight="1">
      <c r="A106" s="176"/>
      <c r="B106" s="180"/>
      <c r="C106" s="7" t="s">
        <v>13</v>
      </c>
      <c r="D106" s="24">
        <v>617.5</v>
      </c>
      <c r="E106" s="24">
        <v>682.4</v>
      </c>
      <c r="F106" s="24">
        <v>798.6</v>
      </c>
      <c r="G106" s="77">
        <v>803.5</v>
      </c>
      <c r="H106" s="24">
        <v>703.1</v>
      </c>
      <c r="I106" s="24">
        <v>632</v>
      </c>
      <c r="J106" s="24">
        <v>632</v>
      </c>
      <c r="K106" s="24">
        <v>632</v>
      </c>
    </row>
    <row r="107" spans="1:16" ht="61.5" customHeight="1">
      <c r="A107" s="177"/>
      <c r="B107" s="181"/>
      <c r="C107" s="55" t="s">
        <v>14</v>
      </c>
      <c r="D107" s="7"/>
      <c r="E107" s="7"/>
      <c r="F107" s="7"/>
      <c r="G107" s="97"/>
      <c r="H107" s="7"/>
      <c r="I107" s="7"/>
      <c r="J107" s="4"/>
      <c r="K107" s="4"/>
    </row>
    <row r="108" spans="1:16">
      <c r="A108" s="175" t="s">
        <v>74</v>
      </c>
      <c r="B108" s="179" t="s">
        <v>80</v>
      </c>
      <c r="C108" s="7" t="s">
        <v>20</v>
      </c>
      <c r="D108" s="24">
        <v>0</v>
      </c>
      <c r="E108" s="24">
        <v>0</v>
      </c>
      <c r="F108" s="24">
        <v>0</v>
      </c>
      <c r="G108" s="77">
        <v>0</v>
      </c>
      <c r="H108" s="24">
        <v>0</v>
      </c>
      <c r="I108" s="24">
        <v>0</v>
      </c>
      <c r="J108" s="24">
        <v>0</v>
      </c>
      <c r="K108" s="24">
        <v>0</v>
      </c>
    </row>
    <row r="109" spans="1:16" ht="30">
      <c r="A109" s="176"/>
      <c r="B109" s="180"/>
      <c r="C109" s="7" t="s">
        <v>21</v>
      </c>
      <c r="D109" s="7"/>
      <c r="E109" s="7"/>
      <c r="F109" s="7"/>
      <c r="G109" s="97"/>
      <c r="H109" s="7"/>
      <c r="I109" s="7"/>
      <c r="J109" s="4"/>
      <c r="K109" s="4"/>
    </row>
    <row r="110" spans="1:16">
      <c r="A110" s="176"/>
      <c r="B110" s="180"/>
      <c r="C110" s="7" t="s">
        <v>12</v>
      </c>
      <c r="D110" s="7"/>
      <c r="E110" s="7"/>
      <c r="F110" s="7"/>
      <c r="G110" s="97"/>
      <c r="H110" s="7"/>
      <c r="I110" s="7"/>
      <c r="J110" s="4"/>
      <c r="K110" s="4"/>
    </row>
    <row r="111" spans="1:16" ht="45">
      <c r="A111" s="176"/>
      <c r="B111" s="180"/>
      <c r="C111" s="7" t="s">
        <v>13</v>
      </c>
      <c r="D111" s="24">
        <v>0</v>
      </c>
      <c r="E111" s="24">
        <v>0</v>
      </c>
      <c r="F111" s="24">
        <v>0</v>
      </c>
      <c r="G111" s="77">
        <v>0</v>
      </c>
      <c r="H111" s="24">
        <v>0</v>
      </c>
      <c r="I111" s="24">
        <v>0</v>
      </c>
      <c r="J111" s="24">
        <v>0</v>
      </c>
      <c r="K111" s="24">
        <v>0</v>
      </c>
    </row>
    <row r="112" spans="1:16" ht="30">
      <c r="A112" s="177"/>
      <c r="B112" s="181"/>
      <c r="C112" s="7" t="s">
        <v>14</v>
      </c>
      <c r="D112" s="7"/>
      <c r="E112" s="7"/>
      <c r="F112" s="7"/>
      <c r="G112" s="97"/>
      <c r="H112" s="7"/>
      <c r="I112" s="7"/>
      <c r="J112" s="4"/>
      <c r="K112" s="4"/>
    </row>
    <row r="113" spans="1:11" ht="36.75" customHeight="1">
      <c r="A113" s="175" t="s">
        <v>75</v>
      </c>
      <c r="B113" s="179" t="s">
        <v>81</v>
      </c>
      <c r="C113" s="7" t="s">
        <v>20</v>
      </c>
      <c r="D113" s="24">
        <v>0</v>
      </c>
      <c r="E113" s="24">
        <f>E116</f>
        <v>0</v>
      </c>
      <c r="F113" s="24">
        <f>F116</f>
        <v>0</v>
      </c>
      <c r="G113" s="77">
        <f>G116</f>
        <v>0</v>
      </c>
      <c r="H113" s="24">
        <f>H116</f>
        <v>0</v>
      </c>
      <c r="I113" s="24">
        <v>4</v>
      </c>
      <c r="J113" s="24">
        <v>4</v>
      </c>
      <c r="K113" s="24">
        <v>4</v>
      </c>
    </row>
    <row r="114" spans="1:11" ht="48" customHeight="1">
      <c r="A114" s="176"/>
      <c r="B114" s="180"/>
      <c r="C114" s="7" t="s">
        <v>21</v>
      </c>
      <c r="D114" s="7"/>
      <c r="E114" s="7"/>
      <c r="F114" s="7"/>
      <c r="G114" s="97"/>
      <c r="H114" s="7"/>
      <c r="I114" s="7"/>
      <c r="J114" s="4"/>
      <c r="K114" s="4"/>
    </row>
    <row r="115" spans="1:11" ht="33" customHeight="1">
      <c r="A115" s="176"/>
      <c r="B115" s="180"/>
      <c r="C115" s="7" t="s">
        <v>12</v>
      </c>
      <c r="D115" s="7"/>
      <c r="E115" s="7"/>
      <c r="F115" s="7"/>
      <c r="G115" s="97"/>
      <c r="H115" s="7"/>
      <c r="I115" s="7"/>
      <c r="J115" s="4"/>
      <c r="K115" s="4"/>
    </row>
    <row r="116" spans="1:11" ht="57" customHeight="1">
      <c r="A116" s="176"/>
      <c r="B116" s="180"/>
      <c r="C116" s="7" t="s">
        <v>13</v>
      </c>
      <c r="D116" s="24">
        <v>0</v>
      </c>
      <c r="E116" s="24">
        <v>0</v>
      </c>
      <c r="F116" s="24">
        <v>0</v>
      </c>
      <c r="G116" s="77">
        <v>0</v>
      </c>
      <c r="H116" s="24">
        <v>0</v>
      </c>
      <c r="I116" s="24">
        <v>4</v>
      </c>
      <c r="J116" s="24">
        <v>4</v>
      </c>
      <c r="K116" s="24">
        <v>4</v>
      </c>
    </row>
    <row r="117" spans="1:11" ht="36.75" customHeight="1">
      <c r="A117" s="177"/>
      <c r="B117" s="181"/>
      <c r="C117" s="7" t="s">
        <v>14</v>
      </c>
      <c r="D117" s="7"/>
      <c r="E117" s="7"/>
      <c r="F117" s="7"/>
      <c r="G117" s="97"/>
      <c r="H117" s="7"/>
      <c r="I117" s="7"/>
      <c r="J117" s="4"/>
      <c r="K117" s="4"/>
    </row>
    <row r="118" spans="1:11" ht="23.25" customHeight="1">
      <c r="A118" s="175" t="s">
        <v>76</v>
      </c>
      <c r="B118" s="179" t="s">
        <v>82</v>
      </c>
      <c r="C118" s="7" t="s">
        <v>20</v>
      </c>
      <c r="D118" s="24">
        <v>0</v>
      </c>
      <c r="E118" s="24">
        <v>0</v>
      </c>
      <c r="F118" s="24">
        <v>0</v>
      </c>
      <c r="G118" s="77">
        <v>0</v>
      </c>
      <c r="H118" s="24">
        <v>0</v>
      </c>
      <c r="I118" s="24">
        <v>0</v>
      </c>
      <c r="J118" s="24">
        <v>0</v>
      </c>
      <c r="K118" s="24">
        <v>0</v>
      </c>
    </row>
    <row r="119" spans="1:11" ht="43.5" customHeight="1">
      <c r="A119" s="176"/>
      <c r="B119" s="180"/>
      <c r="C119" s="7" t="s">
        <v>21</v>
      </c>
      <c r="D119" s="7"/>
      <c r="E119" s="7"/>
      <c r="F119" s="7"/>
      <c r="G119" s="97"/>
      <c r="H119" s="7"/>
      <c r="I119" s="7"/>
      <c r="J119" s="4"/>
      <c r="K119" s="4"/>
    </row>
    <row r="120" spans="1:11" ht="24.75" customHeight="1">
      <c r="A120" s="176"/>
      <c r="B120" s="180"/>
      <c r="C120" s="7" t="s">
        <v>12</v>
      </c>
      <c r="D120" s="7"/>
      <c r="E120" s="7"/>
      <c r="F120" s="7"/>
      <c r="G120" s="97"/>
      <c r="H120" s="7"/>
      <c r="I120" s="7"/>
      <c r="J120" s="4"/>
      <c r="K120" s="4"/>
    </row>
    <row r="121" spans="1:11" ht="45">
      <c r="A121" s="176"/>
      <c r="B121" s="180"/>
      <c r="C121" s="7" t="s">
        <v>13</v>
      </c>
      <c r="D121" s="24">
        <v>0</v>
      </c>
      <c r="E121" s="24">
        <v>0</v>
      </c>
      <c r="F121" s="24">
        <v>0</v>
      </c>
      <c r="G121" s="77">
        <v>0</v>
      </c>
      <c r="H121" s="24">
        <v>0</v>
      </c>
      <c r="I121" s="24">
        <v>0</v>
      </c>
      <c r="J121" s="24">
        <v>0</v>
      </c>
      <c r="K121" s="24">
        <v>0</v>
      </c>
    </row>
    <row r="122" spans="1:11" ht="30" customHeight="1">
      <c r="A122" s="177"/>
      <c r="B122" s="181"/>
      <c r="C122" s="7" t="s">
        <v>14</v>
      </c>
      <c r="D122" s="7"/>
      <c r="E122" s="7"/>
      <c r="F122" s="7"/>
      <c r="G122" s="97"/>
      <c r="H122" s="7"/>
      <c r="I122" s="7"/>
      <c r="J122" s="4"/>
      <c r="K122" s="4"/>
    </row>
    <row r="123" spans="1:11">
      <c r="A123" s="175" t="s">
        <v>77</v>
      </c>
      <c r="B123" s="179" t="s">
        <v>209</v>
      </c>
      <c r="C123" s="7" t="s">
        <v>20</v>
      </c>
      <c r="D123" s="24">
        <v>0</v>
      </c>
      <c r="E123" s="24">
        <v>0</v>
      </c>
      <c r="F123" s="24">
        <v>0</v>
      </c>
      <c r="G123" s="77">
        <v>0</v>
      </c>
      <c r="H123" s="24">
        <v>0</v>
      </c>
      <c r="I123" s="24">
        <v>0</v>
      </c>
      <c r="J123" s="24">
        <v>0</v>
      </c>
      <c r="K123" s="24">
        <v>0</v>
      </c>
    </row>
    <row r="124" spans="1:11" ht="30">
      <c r="A124" s="176"/>
      <c r="B124" s="180"/>
      <c r="C124" s="7" t="s">
        <v>21</v>
      </c>
      <c r="D124" s="7"/>
      <c r="E124" s="7"/>
      <c r="F124" s="7"/>
      <c r="G124" s="97"/>
      <c r="H124" s="7"/>
      <c r="I124" s="7"/>
      <c r="J124" s="4"/>
      <c r="K124" s="4"/>
    </row>
    <row r="125" spans="1:11">
      <c r="A125" s="176"/>
      <c r="B125" s="180"/>
      <c r="C125" s="7" t="s">
        <v>12</v>
      </c>
      <c r="D125" s="7"/>
      <c r="E125" s="7"/>
      <c r="F125" s="7"/>
      <c r="G125" s="97"/>
      <c r="H125" s="7"/>
      <c r="I125" s="7"/>
      <c r="J125" s="4"/>
      <c r="K125" s="4"/>
    </row>
    <row r="126" spans="1:11" ht="45">
      <c r="A126" s="176"/>
      <c r="B126" s="180"/>
      <c r="C126" s="7" t="s">
        <v>13</v>
      </c>
      <c r="D126" s="24">
        <v>0</v>
      </c>
      <c r="E126" s="24">
        <v>0</v>
      </c>
      <c r="F126" s="24">
        <v>0</v>
      </c>
      <c r="G126" s="77">
        <v>0</v>
      </c>
      <c r="H126" s="24">
        <v>0</v>
      </c>
      <c r="I126" s="24">
        <v>0</v>
      </c>
      <c r="J126" s="24">
        <v>0</v>
      </c>
      <c r="K126" s="24">
        <v>0</v>
      </c>
    </row>
    <row r="127" spans="1:11" ht="35.25" customHeight="1">
      <c r="A127" s="177"/>
      <c r="B127" s="181"/>
      <c r="C127" s="7" t="s">
        <v>14</v>
      </c>
      <c r="D127" s="7"/>
      <c r="E127" s="7"/>
      <c r="F127" s="7"/>
      <c r="G127" s="97"/>
      <c r="H127" s="7"/>
      <c r="I127" s="7"/>
      <c r="J127" s="4"/>
      <c r="K127" s="4"/>
    </row>
    <row r="128" spans="1:11">
      <c r="A128" s="175" t="s">
        <v>78</v>
      </c>
      <c r="B128" s="179" t="s">
        <v>83</v>
      </c>
      <c r="C128" s="7" t="s">
        <v>20</v>
      </c>
      <c r="D128" s="24">
        <v>0</v>
      </c>
      <c r="E128" s="24">
        <v>0</v>
      </c>
      <c r="F128" s="24">
        <v>0</v>
      </c>
      <c r="G128" s="77">
        <v>0</v>
      </c>
      <c r="H128" s="24">
        <v>0</v>
      </c>
      <c r="I128" s="24">
        <v>0</v>
      </c>
      <c r="J128" s="24">
        <v>0</v>
      </c>
      <c r="K128" s="24">
        <v>0</v>
      </c>
    </row>
    <row r="129" spans="1:11" ht="30">
      <c r="A129" s="176"/>
      <c r="B129" s="180"/>
      <c r="C129" s="7" t="s">
        <v>21</v>
      </c>
      <c r="D129" s="7"/>
      <c r="E129" s="7"/>
      <c r="F129" s="7"/>
      <c r="G129" s="97"/>
      <c r="H129" s="7"/>
      <c r="I129" s="7"/>
      <c r="J129" s="4"/>
      <c r="K129" s="4"/>
    </row>
    <row r="130" spans="1:11">
      <c r="A130" s="176"/>
      <c r="B130" s="180"/>
      <c r="C130" s="7" t="s">
        <v>12</v>
      </c>
      <c r="D130" s="7"/>
      <c r="E130" s="7"/>
      <c r="F130" s="7"/>
      <c r="G130" s="97"/>
      <c r="H130" s="7"/>
      <c r="I130" s="7"/>
      <c r="J130" s="4"/>
      <c r="K130" s="4"/>
    </row>
    <row r="131" spans="1:11" ht="45">
      <c r="A131" s="176"/>
      <c r="B131" s="180"/>
      <c r="C131" s="7" t="s">
        <v>13</v>
      </c>
      <c r="D131" s="24">
        <v>0</v>
      </c>
      <c r="E131" s="24">
        <v>0</v>
      </c>
      <c r="F131" s="24">
        <v>0</v>
      </c>
      <c r="G131" s="77">
        <v>0</v>
      </c>
      <c r="H131" s="24">
        <v>0</v>
      </c>
      <c r="I131" s="24">
        <v>0</v>
      </c>
      <c r="J131" s="24">
        <v>0</v>
      </c>
      <c r="K131" s="24">
        <v>0</v>
      </c>
    </row>
    <row r="132" spans="1:11" ht="30">
      <c r="A132" s="177"/>
      <c r="B132" s="181"/>
      <c r="C132" s="7" t="s">
        <v>14</v>
      </c>
      <c r="D132" s="7"/>
      <c r="E132" s="7"/>
      <c r="F132" s="7"/>
      <c r="G132" s="97"/>
      <c r="H132" s="7"/>
      <c r="I132" s="7"/>
      <c r="J132" s="4"/>
      <c r="K132" s="4"/>
    </row>
    <row r="133" spans="1:11">
      <c r="A133" s="175" t="s">
        <v>79</v>
      </c>
      <c r="B133" s="179" t="s">
        <v>84</v>
      </c>
      <c r="C133" s="7" t="s">
        <v>20</v>
      </c>
      <c r="D133" s="24">
        <v>0</v>
      </c>
      <c r="E133" s="24">
        <v>0</v>
      </c>
      <c r="F133" s="24">
        <v>0</v>
      </c>
      <c r="G133" s="77">
        <v>0</v>
      </c>
      <c r="H133" s="24">
        <v>0</v>
      </c>
      <c r="I133" s="24">
        <v>0</v>
      </c>
      <c r="J133" s="24">
        <v>0</v>
      </c>
      <c r="K133" s="24">
        <v>0</v>
      </c>
    </row>
    <row r="134" spans="1:11" ht="30">
      <c r="A134" s="176"/>
      <c r="B134" s="180"/>
      <c r="C134" s="7" t="s">
        <v>21</v>
      </c>
      <c r="D134" s="7"/>
      <c r="E134" s="7"/>
      <c r="F134" s="7"/>
      <c r="G134" s="97"/>
      <c r="H134" s="7"/>
      <c r="I134" s="7"/>
      <c r="J134" s="4"/>
      <c r="K134" s="4"/>
    </row>
    <row r="135" spans="1:11">
      <c r="A135" s="176"/>
      <c r="B135" s="180"/>
      <c r="C135" s="7" t="s">
        <v>12</v>
      </c>
      <c r="D135" s="7"/>
      <c r="E135" s="7"/>
      <c r="F135" s="7"/>
      <c r="G135" s="97"/>
      <c r="H135" s="7"/>
      <c r="I135" s="7"/>
      <c r="J135" s="4"/>
      <c r="K135" s="4"/>
    </row>
    <row r="136" spans="1:11" ht="45">
      <c r="A136" s="176"/>
      <c r="B136" s="180"/>
      <c r="C136" s="7" t="s">
        <v>13</v>
      </c>
      <c r="D136" s="24">
        <v>0</v>
      </c>
      <c r="E136" s="24">
        <v>0</v>
      </c>
      <c r="F136" s="24">
        <v>0</v>
      </c>
      <c r="G136" s="77">
        <v>0</v>
      </c>
      <c r="H136" s="24">
        <v>0</v>
      </c>
      <c r="I136" s="24">
        <v>0</v>
      </c>
      <c r="J136" s="24">
        <v>0</v>
      </c>
      <c r="K136" s="24">
        <v>0</v>
      </c>
    </row>
    <row r="137" spans="1:11" ht="30">
      <c r="A137" s="177"/>
      <c r="B137" s="181"/>
      <c r="C137" s="7" t="s">
        <v>14</v>
      </c>
      <c r="D137" s="7"/>
      <c r="E137" s="7"/>
      <c r="F137" s="7"/>
      <c r="G137" s="97"/>
      <c r="H137" s="7"/>
      <c r="I137" s="7"/>
      <c r="J137" s="4"/>
      <c r="K137" s="4"/>
    </row>
    <row r="138" spans="1:11" ht="75.75" customHeight="1">
      <c r="A138" s="173" t="s">
        <v>246</v>
      </c>
      <c r="B138" s="173"/>
      <c r="C138" s="16"/>
      <c r="D138" s="16"/>
      <c r="E138" s="16"/>
      <c r="F138" s="16"/>
      <c r="G138" s="119"/>
      <c r="H138" s="16"/>
      <c r="I138" s="231" t="s">
        <v>247</v>
      </c>
      <c r="J138" s="231"/>
      <c r="K138" s="17"/>
    </row>
    <row r="139" spans="1:11" hidden="1">
      <c r="A139" s="22"/>
      <c r="B139" s="18"/>
      <c r="C139" s="20"/>
      <c r="D139" s="20"/>
      <c r="E139" s="20"/>
      <c r="F139" s="20"/>
      <c r="G139" s="139"/>
      <c r="H139" s="20"/>
      <c r="I139" s="20"/>
      <c r="J139" s="21"/>
      <c r="K139" s="21"/>
    </row>
    <row r="140" spans="1:11" hidden="1">
      <c r="A140" s="195" t="s">
        <v>196</v>
      </c>
      <c r="B140" s="195"/>
      <c r="C140" s="19"/>
      <c r="D140" s="20"/>
      <c r="E140" s="20"/>
      <c r="F140" s="20"/>
      <c r="G140" s="139"/>
      <c r="H140" s="20"/>
      <c r="I140" s="20"/>
      <c r="J140" s="21"/>
      <c r="K140" s="21"/>
    </row>
    <row r="141" spans="1:11" ht="35.25" hidden="1" customHeight="1">
      <c r="A141" s="195"/>
      <c r="B141" s="195"/>
      <c r="J141" s="196" t="s">
        <v>195</v>
      </c>
      <c r="K141" s="196"/>
    </row>
    <row r="142" spans="1:11" hidden="1"/>
  </sheetData>
  <mergeCells count="62"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B68:B72"/>
    <mergeCell ref="A68:A72"/>
    <mergeCell ref="B73:B77"/>
    <mergeCell ref="A73:A77"/>
    <mergeCell ref="B78:B82"/>
    <mergeCell ref="A78:A82"/>
    <mergeCell ref="A57:A61"/>
    <mergeCell ref="B57:B61"/>
    <mergeCell ref="A51:A55"/>
    <mergeCell ref="A24:A28"/>
    <mergeCell ref="A30:A34"/>
    <mergeCell ref="B19:B23"/>
    <mergeCell ref="B46:B50"/>
    <mergeCell ref="A46:A50"/>
    <mergeCell ref="A19:A23"/>
    <mergeCell ref="B24:B28"/>
    <mergeCell ref="A5:K5"/>
    <mergeCell ref="A6:K6"/>
    <mergeCell ref="A7:K7"/>
    <mergeCell ref="A8:K8"/>
    <mergeCell ref="A9:K9"/>
    <mergeCell ref="A138:B138"/>
    <mergeCell ref="I138:J138"/>
    <mergeCell ref="A10:A11"/>
    <mergeCell ref="B10:B11"/>
    <mergeCell ref="A36:A40"/>
    <mergeCell ref="A41:A45"/>
    <mergeCell ref="A13:A17"/>
    <mergeCell ref="B13:B17"/>
    <mergeCell ref="C10:C11"/>
    <mergeCell ref="D10:K10"/>
    <mergeCell ref="B51:B55"/>
    <mergeCell ref="B41:B45"/>
    <mergeCell ref="B36:B40"/>
    <mergeCell ref="B30:B34"/>
    <mergeCell ref="A62:A66"/>
    <mergeCell ref="B62:B66"/>
  </mergeCells>
  <pageMargins left="0.70866141732283472" right="0.51181102362204722" top="0.74803149606299213" bottom="0.55118110236220474" header="0.31496062992125984" footer="0.31496062992125984"/>
  <pageSetup paperSize="9" scale="89" orientation="landscape" r:id="rId1"/>
  <rowBreaks count="2" manualBreakCount="2">
    <brk id="46" max="10" man="1"/>
    <brk id="138" max="10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68"/>
  <sheetViews>
    <sheetView view="pageBreakPreview" topLeftCell="A163" zoomScale="80" zoomScaleSheetLayoutView="80" workbookViewId="0">
      <selection activeCell="H163" sqref="H163:I163"/>
    </sheetView>
  </sheetViews>
  <sheetFormatPr defaultRowHeight="282" customHeight="1"/>
  <cols>
    <col min="1" max="1" width="21.140625" style="3" customWidth="1"/>
    <col min="2" max="2" width="58.7109375" style="3" customWidth="1"/>
    <col min="3" max="3" width="20.7109375" style="3" customWidth="1"/>
    <col min="4" max="4" width="15.140625" style="3" customWidth="1"/>
    <col min="5" max="5" width="11.7109375" style="3" customWidth="1"/>
    <col min="6" max="6" width="10.85546875" style="57" customWidth="1"/>
    <col min="7" max="7" width="9.140625" style="57" customWidth="1"/>
    <col min="8" max="8" width="10" style="57" customWidth="1"/>
    <col min="9" max="9" width="11" style="149" customWidth="1"/>
    <col min="10" max="10" width="11" style="57" customWidth="1"/>
    <col min="11" max="11" width="10.5703125" style="3" bestFit="1" customWidth="1"/>
    <col min="12" max="12" width="9.5703125" style="3" bestFit="1" customWidth="1"/>
    <col min="13" max="16384" width="9.140625" style="3"/>
  </cols>
  <sheetData>
    <row r="1" spans="1:12" ht="282" hidden="1" customHeight="1">
      <c r="F1" s="172" t="s">
        <v>242</v>
      </c>
      <c r="G1" s="172"/>
      <c r="H1" s="172"/>
      <c r="I1" s="172"/>
      <c r="J1" s="172"/>
      <c r="K1" s="172"/>
    </row>
    <row r="2" spans="1:12" ht="282" hidden="1" customHeight="1">
      <c r="F2" s="172"/>
      <c r="G2" s="172"/>
      <c r="H2" s="172"/>
      <c r="I2" s="172"/>
      <c r="J2" s="172"/>
      <c r="K2" s="172"/>
    </row>
    <row r="3" spans="1:12" ht="282" hidden="1" customHeight="1">
      <c r="F3" s="172"/>
      <c r="G3" s="172"/>
      <c r="H3" s="172"/>
      <c r="I3" s="172"/>
      <c r="J3" s="172"/>
      <c r="K3" s="172"/>
    </row>
    <row r="4" spans="1:12" ht="76.5" customHeight="1">
      <c r="F4" s="172"/>
      <c r="G4" s="172"/>
      <c r="H4" s="172"/>
      <c r="I4" s="172"/>
      <c r="J4" s="172"/>
      <c r="K4" s="172"/>
    </row>
    <row r="5" spans="1:12" ht="4.5" customHeight="1">
      <c r="A5" s="163"/>
      <c r="B5" s="163"/>
      <c r="C5" s="163"/>
      <c r="D5" s="163"/>
      <c r="E5" s="163"/>
      <c r="F5" s="163"/>
      <c r="G5" s="163"/>
      <c r="H5" s="163"/>
      <c r="I5" s="163"/>
      <c r="J5" s="163"/>
    </row>
    <row r="6" spans="1:12" ht="19.5" customHeight="1">
      <c r="A6" s="164" t="s">
        <v>24</v>
      </c>
      <c r="B6" s="164"/>
      <c r="C6" s="164"/>
      <c r="D6" s="164"/>
      <c r="E6" s="164"/>
      <c r="F6" s="164"/>
      <c r="G6" s="164"/>
      <c r="H6" s="164"/>
      <c r="I6" s="164"/>
      <c r="J6" s="164"/>
    </row>
    <row r="7" spans="1:12" ht="15.75" customHeight="1">
      <c r="A7" s="165" t="s">
        <v>85</v>
      </c>
      <c r="B7" s="165"/>
      <c r="C7" s="165"/>
      <c r="D7" s="165"/>
      <c r="E7" s="165"/>
      <c r="F7" s="165"/>
      <c r="G7" s="165"/>
      <c r="H7" s="165"/>
      <c r="I7" s="165"/>
      <c r="J7" s="165"/>
    </row>
    <row r="8" spans="1:12" ht="14.25" customHeight="1">
      <c r="A8" s="216" t="s">
        <v>244</v>
      </c>
      <c r="B8" s="216"/>
      <c r="C8" s="216"/>
      <c r="D8" s="216"/>
      <c r="E8" s="216"/>
      <c r="F8" s="216"/>
      <c r="G8" s="216"/>
      <c r="H8" s="216"/>
      <c r="I8" s="216"/>
      <c r="J8" s="216"/>
      <c r="L8" s="3">
        <v>2024</v>
      </c>
    </row>
    <row r="9" spans="1:12" s="2" customFormat="1" ht="28.5" customHeight="1">
      <c r="A9" s="217" t="s">
        <v>8</v>
      </c>
      <c r="B9" s="217" t="s">
        <v>25</v>
      </c>
      <c r="C9" s="182" t="s">
        <v>26</v>
      </c>
      <c r="D9" s="182" t="s">
        <v>30</v>
      </c>
      <c r="E9" s="182" t="s">
        <v>31</v>
      </c>
      <c r="F9" s="213" t="s">
        <v>27</v>
      </c>
      <c r="G9" s="214"/>
      <c r="H9" s="214"/>
      <c r="I9" s="214"/>
      <c r="J9" s="215"/>
    </row>
    <row r="10" spans="1:12" s="2" customFormat="1" ht="180.75" customHeight="1">
      <c r="A10" s="217"/>
      <c r="B10" s="217"/>
      <c r="C10" s="182"/>
      <c r="D10" s="182"/>
      <c r="E10" s="182"/>
      <c r="F10" s="69" t="s">
        <v>9</v>
      </c>
      <c r="G10" s="69" t="s">
        <v>11</v>
      </c>
      <c r="H10" s="69" t="s">
        <v>12</v>
      </c>
      <c r="I10" s="146" t="s">
        <v>28</v>
      </c>
      <c r="J10" s="82" t="s">
        <v>32</v>
      </c>
      <c r="L10" s="2" t="s">
        <v>238</v>
      </c>
    </row>
    <row r="11" spans="1:12" s="65" customFormat="1" ht="14.25" customHeight="1">
      <c r="A11" s="64">
        <v>1</v>
      </c>
      <c r="B11" s="64">
        <v>2</v>
      </c>
      <c r="C11" s="64">
        <v>3</v>
      </c>
      <c r="D11" s="64">
        <v>4</v>
      </c>
      <c r="E11" s="64">
        <v>5</v>
      </c>
      <c r="F11" s="64">
        <v>6</v>
      </c>
      <c r="G11" s="64">
        <v>7</v>
      </c>
      <c r="H11" s="64">
        <v>8</v>
      </c>
      <c r="I11" s="147">
        <v>9</v>
      </c>
      <c r="J11" s="66">
        <v>10</v>
      </c>
    </row>
    <row r="12" spans="1:12" ht="19.5" customHeight="1">
      <c r="A12" s="178" t="s">
        <v>0</v>
      </c>
      <c r="B12" s="201" t="s">
        <v>85</v>
      </c>
      <c r="C12" s="226"/>
      <c r="D12" s="8" t="s">
        <v>9</v>
      </c>
      <c r="E12" s="126">
        <f>SUM(F12)</f>
        <v>36241.120000000003</v>
      </c>
      <c r="F12" s="36">
        <f>SUM(F13:F19)</f>
        <v>36241.120000000003</v>
      </c>
      <c r="G12" s="36">
        <f t="shared" ref="G12" si="0">SUM(G13:G19)</f>
        <v>946.04</v>
      </c>
      <c r="H12" s="36">
        <f>SUM(H13:H19)</f>
        <v>3139.54</v>
      </c>
      <c r="I12" s="85">
        <f>SUM(I13:I19)</f>
        <v>13470.94</v>
      </c>
      <c r="J12" s="86">
        <f>SUM(J13:J19)</f>
        <v>18684.599999999999</v>
      </c>
      <c r="K12" s="74">
        <f>G12+H12+I12</f>
        <v>17556.52</v>
      </c>
      <c r="L12" s="74">
        <f>G12+H12+I12</f>
        <v>17556.52</v>
      </c>
    </row>
    <row r="13" spans="1:12" ht="15" customHeight="1">
      <c r="A13" s="178"/>
      <c r="B13" s="202"/>
      <c r="C13" s="226"/>
      <c r="D13" s="38"/>
      <c r="E13" s="56" t="s">
        <v>145</v>
      </c>
      <c r="F13" s="59">
        <f>SUM(F82+F23)</f>
        <v>250.5</v>
      </c>
      <c r="G13" s="36"/>
      <c r="H13" s="36"/>
      <c r="I13" s="85">
        <f>SUM(I82+I23)</f>
        <v>250.5</v>
      </c>
      <c r="J13" s="58"/>
    </row>
    <row r="14" spans="1:12" ht="16.5" customHeight="1">
      <c r="A14" s="178"/>
      <c r="B14" s="202"/>
      <c r="C14" s="226"/>
      <c r="D14" s="38"/>
      <c r="E14" s="56" t="s">
        <v>233</v>
      </c>
      <c r="F14" s="59">
        <v>0</v>
      </c>
      <c r="G14" s="36"/>
      <c r="H14" s="36">
        <v>0</v>
      </c>
      <c r="I14" s="85"/>
      <c r="J14" s="58"/>
    </row>
    <row r="15" spans="1:12" ht="15.75" customHeight="1">
      <c r="A15" s="178"/>
      <c r="B15" s="202"/>
      <c r="C15" s="226"/>
      <c r="D15" s="38"/>
      <c r="E15" s="56" t="s">
        <v>146</v>
      </c>
      <c r="F15" s="59">
        <f>SUM(F26)</f>
        <v>0</v>
      </c>
      <c r="G15" s="36"/>
      <c r="H15" s="36"/>
      <c r="I15" s="85">
        <f>SUM(I26)</f>
        <v>0</v>
      </c>
      <c r="J15" s="58"/>
    </row>
    <row r="16" spans="1:12" ht="14.25" customHeight="1">
      <c r="A16" s="178"/>
      <c r="B16" s="202"/>
      <c r="C16" s="226"/>
      <c r="D16" s="38"/>
      <c r="E16" s="56" t="s">
        <v>193</v>
      </c>
      <c r="F16" s="59">
        <f>SUM(F83)</f>
        <v>8981.94</v>
      </c>
      <c r="G16" s="36"/>
      <c r="H16" s="36"/>
      <c r="I16" s="85">
        <f>SUM(I83)</f>
        <v>8981.94</v>
      </c>
      <c r="J16" s="58"/>
    </row>
    <row r="17" spans="1:11" ht="15.75" customHeight="1">
      <c r="A17" s="178"/>
      <c r="B17" s="202"/>
      <c r="C17" s="226"/>
      <c r="D17" s="38"/>
      <c r="E17" s="56">
        <v>1003</v>
      </c>
      <c r="F17" s="59">
        <f>SUM(F22+F84+F25)</f>
        <v>1935</v>
      </c>
      <c r="G17" s="36"/>
      <c r="H17" s="36"/>
      <c r="I17" s="85">
        <f>SUM(I22+I84+I25)</f>
        <v>1935</v>
      </c>
      <c r="J17" s="58"/>
    </row>
    <row r="18" spans="1:11" ht="17.25" customHeight="1">
      <c r="A18" s="178"/>
      <c r="B18" s="202"/>
      <c r="C18" s="226"/>
      <c r="D18" s="38"/>
      <c r="E18" s="56" t="s">
        <v>229</v>
      </c>
      <c r="F18" s="59">
        <f>SUM(F111:F111)</f>
        <v>803.5</v>
      </c>
      <c r="G18" s="36"/>
      <c r="H18" s="36">
        <f>H113</f>
        <v>0</v>
      </c>
      <c r="I18" s="85">
        <f>SUM(I111:I111)</f>
        <v>803.5</v>
      </c>
      <c r="J18" s="58"/>
    </row>
    <row r="19" spans="1:11" ht="14.25" customHeight="1">
      <c r="A19" s="178"/>
      <c r="B19" s="202"/>
      <c r="C19" s="226"/>
      <c r="D19" s="38"/>
      <c r="E19" s="56" t="s">
        <v>228</v>
      </c>
      <c r="F19" s="59">
        <f>G19+H19+I19+J19</f>
        <v>24270.18</v>
      </c>
      <c r="G19" s="37">
        <f>G105</f>
        <v>946.04</v>
      </c>
      <c r="H19" s="37">
        <f>H105</f>
        <v>3139.54</v>
      </c>
      <c r="I19" s="88">
        <f>I105</f>
        <v>1500</v>
      </c>
      <c r="J19" s="60">
        <f>J105</f>
        <v>18684.599999999999</v>
      </c>
      <c r="K19" s="74"/>
    </row>
    <row r="20" spans="1:11" ht="45.75" customHeight="1">
      <c r="A20" s="208" t="s">
        <v>2</v>
      </c>
      <c r="B20" s="197" t="s">
        <v>200</v>
      </c>
      <c r="C20" s="197" t="s">
        <v>210</v>
      </c>
      <c r="D20" s="94" t="s">
        <v>29</v>
      </c>
      <c r="E20" s="94"/>
      <c r="F20" s="85">
        <f>F21+F25</f>
        <v>1850</v>
      </c>
      <c r="G20" s="85"/>
      <c r="H20" s="85"/>
      <c r="I20" s="85">
        <f>SUM(I21+H24+I25)</f>
        <v>1850</v>
      </c>
      <c r="J20" s="91"/>
    </row>
    <row r="21" spans="1:11" ht="18.75" customHeight="1">
      <c r="A21" s="211"/>
      <c r="B21" s="206"/>
      <c r="C21" s="206"/>
      <c r="D21" s="197" t="s">
        <v>205</v>
      </c>
      <c r="E21" s="97" t="s">
        <v>9</v>
      </c>
      <c r="F21" s="98">
        <f>F22+F23+F24</f>
        <v>1550</v>
      </c>
      <c r="G21" s="85"/>
      <c r="H21" s="85">
        <f>H24</f>
        <v>0</v>
      </c>
      <c r="I21" s="98">
        <f>I22+I23+H24</f>
        <v>1550</v>
      </c>
      <c r="J21" s="91"/>
    </row>
    <row r="22" spans="1:11" ht="24.75" customHeight="1">
      <c r="A22" s="211"/>
      <c r="B22" s="206"/>
      <c r="C22" s="206"/>
      <c r="D22" s="206"/>
      <c r="E22" s="93">
        <v>1003</v>
      </c>
      <c r="F22" s="88">
        <f>F41</f>
        <v>1470</v>
      </c>
      <c r="G22" s="85"/>
      <c r="H22" s="85"/>
      <c r="I22" s="88">
        <f>I40</f>
        <v>1470</v>
      </c>
      <c r="J22" s="91"/>
    </row>
    <row r="23" spans="1:11" ht="45" customHeight="1">
      <c r="A23" s="211"/>
      <c r="B23" s="206"/>
      <c r="C23" s="206"/>
      <c r="D23" s="198"/>
      <c r="E23" s="99" t="s">
        <v>145</v>
      </c>
      <c r="F23" s="100">
        <f>F52</f>
        <v>80</v>
      </c>
      <c r="G23" s="87"/>
      <c r="H23" s="85"/>
      <c r="I23" s="88">
        <f>I51</f>
        <v>80</v>
      </c>
      <c r="J23" s="91"/>
    </row>
    <row r="24" spans="1:11" ht="14.25" customHeight="1">
      <c r="A24" s="211"/>
      <c r="B24" s="206"/>
      <c r="C24" s="206"/>
      <c r="D24" s="101"/>
      <c r="E24" s="102" t="s">
        <v>233</v>
      </c>
      <c r="F24" s="100">
        <f>F53</f>
        <v>0</v>
      </c>
      <c r="G24" s="87"/>
      <c r="H24" s="88">
        <v>0</v>
      </c>
      <c r="I24" s="88">
        <f>0</f>
        <v>0</v>
      </c>
      <c r="J24" s="91"/>
    </row>
    <row r="25" spans="1:11" ht="176.25" customHeight="1">
      <c r="A25" s="211"/>
      <c r="B25" s="206"/>
      <c r="C25" s="206"/>
      <c r="D25" s="101" t="s">
        <v>227</v>
      </c>
      <c r="E25" s="102" t="s">
        <v>194</v>
      </c>
      <c r="F25" s="88">
        <f>SUM(G25:J25)</f>
        <v>300</v>
      </c>
      <c r="G25" s="85"/>
      <c r="H25" s="85"/>
      <c r="I25" s="88">
        <f>I43</f>
        <v>300</v>
      </c>
      <c r="J25" s="91"/>
    </row>
    <row r="26" spans="1:11" ht="165.75" customHeight="1">
      <c r="A26" s="211"/>
      <c r="B26" s="206"/>
      <c r="C26" s="206"/>
      <c r="D26" s="101" t="s">
        <v>232</v>
      </c>
      <c r="E26" s="102" t="s">
        <v>146</v>
      </c>
      <c r="F26" s="88">
        <f>SUM(F28)</f>
        <v>0</v>
      </c>
      <c r="G26" s="88"/>
      <c r="H26" s="88"/>
      <c r="I26" s="88">
        <v>0</v>
      </c>
      <c r="J26" s="91"/>
    </row>
    <row r="27" spans="1:11" ht="44.25" customHeight="1">
      <c r="A27" s="103" t="s">
        <v>37</v>
      </c>
      <c r="B27" s="197" t="s">
        <v>56</v>
      </c>
      <c r="C27" s="197" t="s">
        <v>103</v>
      </c>
      <c r="D27" s="89" t="s">
        <v>29</v>
      </c>
      <c r="E27" s="97"/>
      <c r="F27" s="85">
        <f>SUM(F28)</f>
        <v>0</v>
      </c>
      <c r="G27" s="85"/>
      <c r="H27" s="85"/>
      <c r="I27" s="85">
        <f>SUM(I28)</f>
        <v>0</v>
      </c>
      <c r="J27" s="91"/>
    </row>
    <row r="28" spans="1:11" ht="167.25" customHeight="1">
      <c r="A28" s="104"/>
      <c r="B28" s="198"/>
      <c r="C28" s="198"/>
      <c r="D28" s="105" t="s">
        <v>232</v>
      </c>
      <c r="E28" s="102" t="s">
        <v>146</v>
      </c>
      <c r="F28" s="88">
        <v>0</v>
      </c>
      <c r="G28" s="85"/>
      <c r="H28" s="85"/>
      <c r="I28" s="88">
        <v>0</v>
      </c>
      <c r="J28" s="91"/>
    </row>
    <row r="29" spans="1:11" ht="49.5" customHeight="1">
      <c r="A29" s="208" t="s">
        <v>35</v>
      </c>
      <c r="B29" s="197" t="s">
        <v>104</v>
      </c>
      <c r="C29" s="197" t="s">
        <v>103</v>
      </c>
      <c r="D29" s="89" t="s">
        <v>29</v>
      </c>
      <c r="E29" s="97"/>
      <c r="F29" s="85">
        <f>SUM(F30)</f>
        <v>0</v>
      </c>
      <c r="G29" s="85"/>
      <c r="H29" s="85"/>
      <c r="I29" s="85">
        <f>SUM(I30)</f>
        <v>0</v>
      </c>
      <c r="J29" s="91"/>
    </row>
    <row r="30" spans="1:11" ht="162.75" customHeight="1">
      <c r="A30" s="209"/>
      <c r="B30" s="206"/>
      <c r="C30" s="206"/>
      <c r="D30" s="95" t="s">
        <v>232</v>
      </c>
      <c r="E30" s="102" t="s">
        <v>146</v>
      </c>
      <c r="F30" s="88">
        <v>0</v>
      </c>
      <c r="G30" s="88"/>
      <c r="H30" s="88"/>
      <c r="I30" s="88">
        <v>0</v>
      </c>
      <c r="J30" s="91"/>
    </row>
    <row r="31" spans="1:11" ht="47.25" customHeight="1">
      <c r="A31" s="208" t="s">
        <v>105</v>
      </c>
      <c r="B31" s="197" t="s">
        <v>106</v>
      </c>
      <c r="C31" s="197" t="s">
        <v>147</v>
      </c>
      <c r="D31" s="89" t="s">
        <v>29</v>
      </c>
      <c r="E31" s="97"/>
      <c r="F31" s="85">
        <f>SUM(F32)</f>
        <v>0</v>
      </c>
      <c r="G31" s="85"/>
      <c r="H31" s="85"/>
      <c r="I31" s="85">
        <f>SUM(I32)</f>
        <v>0</v>
      </c>
      <c r="J31" s="91"/>
    </row>
    <row r="32" spans="1:11" ht="167.25" customHeight="1">
      <c r="A32" s="211"/>
      <c r="B32" s="206"/>
      <c r="C32" s="206"/>
      <c r="D32" s="95" t="s">
        <v>232</v>
      </c>
      <c r="E32" s="102" t="s">
        <v>146</v>
      </c>
      <c r="F32" s="88">
        <v>0</v>
      </c>
      <c r="G32" s="85"/>
      <c r="H32" s="85"/>
      <c r="I32" s="88">
        <v>0</v>
      </c>
      <c r="J32" s="91"/>
    </row>
    <row r="33" spans="1:10" ht="48" customHeight="1">
      <c r="A33" s="208" t="s">
        <v>107</v>
      </c>
      <c r="B33" s="227" t="s">
        <v>108</v>
      </c>
      <c r="C33" s="197" t="s">
        <v>103</v>
      </c>
      <c r="D33" s="89" t="s">
        <v>29</v>
      </c>
      <c r="E33" s="94"/>
      <c r="F33" s="85">
        <f>SUM(F34)</f>
        <v>0</v>
      </c>
      <c r="G33" s="85"/>
      <c r="H33" s="85"/>
      <c r="I33" s="85">
        <f>SUM(I34)</f>
        <v>0</v>
      </c>
      <c r="J33" s="91"/>
    </row>
    <row r="34" spans="1:10" ht="167.25" customHeight="1">
      <c r="A34" s="211"/>
      <c r="B34" s="228"/>
      <c r="C34" s="206"/>
      <c r="D34" s="95" t="s">
        <v>232</v>
      </c>
      <c r="E34" s="102" t="s">
        <v>146</v>
      </c>
      <c r="F34" s="88">
        <v>0</v>
      </c>
      <c r="G34" s="88"/>
      <c r="H34" s="88"/>
      <c r="I34" s="88">
        <v>0</v>
      </c>
      <c r="J34" s="91"/>
    </row>
    <row r="35" spans="1:10" ht="49.5" customHeight="1">
      <c r="A35" s="208" t="s">
        <v>109</v>
      </c>
      <c r="B35" s="197" t="s">
        <v>110</v>
      </c>
      <c r="C35" s="197" t="s">
        <v>103</v>
      </c>
      <c r="D35" s="89" t="s">
        <v>29</v>
      </c>
      <c r="E35" s="94"/>
      <c r="F35" s="85">
        <f>SUM(F36)</f>
        <v>0</v>
      </c>
      <c r="G35" s="85"/>
      <c r="H35" s="85"/>
      <c r="I35" s="85">
        <f>SUM(I36)</f>
        <v>0</v>
      </c>
      <c r="J35" s="91"/>
    </row>
    <row r="36" spans="1:10" ht="165" customHeight="1">
      <c r="A36" s="211"/>
      <c r="B36" s="206"/>
      <c r="C36" s="206"/>
      <c r="D36" s="95" t="s">
        <v>232</v>
      </c>
      <c r="E36" s="102" t="s">
        <v>146</v>
      </c>
      <c r="F36" s="88">
        <v>0</v>
      </c>
      <c r="G36" s="88"/>
      <c r="H36" s="88"/>
      <c r="I36" s="88">
        <v>0</v>
      </c>
      <c r="J36" s="91"/>
    </row>
    <row r="37" spans="1:10" ht="48" customHeight="1">
      <c r="A37" s="208" t="s">
        <v>111</v>
      </c>
      <c r="B37" s="197" t="s">
        <v>112</v>
      </c>
      <c r="C37" s="197" t="s">
        <v>103</v>
      </c>
      <c r="D37" s="89" t="s">
        <v>29</v>
      </c>
      <c r="E37" s="94"/>
      <c r="F37" s="85"/>
      <c r="G37" s="85"/>
      <c r="H37" s="85"/>
      <c r="I37" s="85"/>
      <c r="J37" s="91"/>
    </row>
    <row r="38" spans="1:10" ht="43.5" customHeight="1">
      <c r="A38" s="211"/>
      <c r="B38" s="206"/>
      <c r="C38" s="206"/>
      <c r="D38" s="106"/>
      <c r="E38" s="90"/>
      <c r="F38" s="85"/>
      <c r="G38" s="85"/>
      <c r="H38" s="85"/>
      <c r="I38" s="85"/>
      <c r="J38" s="91"/>
    </row>
    <row r="39" spans="1:10" ht="49.5" customHeight="1">
      <c r="A39" s="208" t="s">
        <v>189</v>
      </c>
      <c r="B39" s="197" t="s">
        <v>57</v>
      </c>
      <c r="C39" s="197" t="s">
        <v>212</v>
      </c>
      <c r="D39" s="89" t="s">
        <v>29</v>
      </c>
      <c r="E39" s="94"/>
      <c r="F39" s="88">
        <f>SUM(F40+F43)</f>
        <v>1770</v>
      </c>
      <c r="G39" s="88"/>
      <c r="H39" s="88"/>
      <c r="I39" s="88">
        <f>SUM(I40+I44)</f>
        <v>1770</v>
      </c>
      <c r="J39" s="91"/>
    </row>
    <row r="40" spans="1:10" ht="19.5" customHeight="1">
      <c r="A40" s="211"/>
      <c r="B40" s="206"/>
      <c r="C40" s="206"/>
      <c r="D40" s="197" t="s">
        <v>205</v>
      </c>
      <c r="E40" s="90" t="s">
        <v>9</v>
      </c>
      <c r="F40" s="85">
        <f>SUM(F41)</f>
        <v>1470</v>
      </c>
      <c r="G40" s="85"/>
      <c r="H40" s="85"/>
      <c r="I40" s="85">
        <f>I41</f>
        <v>1470</v>
      </c>
      <c r="J40" s="91"/>
    </row>
    <row r="41" spans="1:10" ht="88.5" customHeight="1">
      <c r="A41" s="211"/>
      <c r="B41" s="206"/>
      <c r="C41" s="206"/>
      <c r="D41" s="206"/>
      <c r="E41" s="224">
        <v>1003</v>
      </c>
      <c r="F41" s="220">
        <f>I41</f>
        <v>1470</v>
      </c>
      <c r="G41" s="218"/>
      <c r="H41" s="218"/>
      <c r="I41" s="220">
        <f>I46+I50</f>
        <v>1470</v>
      </c>
      <c r="J41" s="222"/>
    </row>
    <row r="42" spans="1:10" ht="147" hidden="1" customHeight="1">
      <c r="A42" s="211"/>
      <c r="B42" s="206"/>
      <c r="C42" s="206"/>
      <c r="D42" s="198"/>
      <c r="E42" s="225"/>
      <c r="F42" s="221"/>
      <c r="G42" s="219"/>
      <c r="H42" s="219"/>
      <c r="I42" s="221"/>
      <c r="J42" s="223"/>
    </row>
    <row r="43" spans="1:10" ht="18" customHeight="1">
      <c r="A43" s="211"/>
      <c r="B43" s="206"/>
      <c r="C43" s="206"/>
      <c r="D43" s="197" t="s">
        <v>227</v>
      </c>
      <c r="E43" s="107" t="s">
        <v>9</v>
      </c>
      <c r="F43" s="88">
        <f>SUM(F44)</f>
        <v>300</v>
      </c>
      <c r="G43" s="85"/>
      <c r="H43" s="85"/>
      <c r="I43" s="88">
        <f>SUM(I44)</f>
        <v>300</v>
      </c>
      <c r="J43" s="91"/>
    </row>
    <row r="44" spans="1:10" ht="162" customHeight="1">
      <c r="A44" s="209"/>
      <c r="B44" s="198"/>
      <c r="C44" s="198"/>
      <c r="D44" s="198"/>
      <c r="E44" s="102" t="s">
        <v>194</v>
      </c>
      <c r="F44" s="88">
        <f>I43</f>
        <v>300</v>
      </c>
      <c r="G44" s="85"/>
      <c r="H44" s="85"/>
      <c r="I44" s="88">
        <f>I47</f>
        <v>300</v>
      </c>
      <c r="J44" s="91"/>
    </row>
    <row r="45" spans="1:10" ht="45.75" customHeight="1">
      <c r="A45" s="208" t="s">
        <v>190</v>
      </c>
      <c r="B45" s="197" t="s">
        <v>113</v>
      </c>
      <c r="C45" s="197" t="s">
        <v>211</v>
      </c>
      <c r="D45" s="89" t="s">
        <v>29</v>
      </c>
      <c r="E45" s="94"/>
      <c r="F45" s="88">
        <f>SUM(F46)</f>
        <v>940</v>
      </c>
      <c r="G45" s="85"/>
      <c r="H45" s="85"/>
      <c r="I45" s="88">
        <f>I46</f>
        <v>940</v>
      </c>
      <c r="J45" s="91"/>
    </row>
    <row r="46" spans="1:10" ht="105.75" customHeight="1">
      <c r="A46" s="211"/>
      <c r="B46" s="206"/>
      <c r="C46" s="206"/>
      <c r="D46" s="101" t="s">
        <v>205</v>
      </c>
      <c r="E46" s="93">
        <v>1003</v>
      </c>
      <c r="F46" s="88">
        <f>I45</f>
        <v>940</v>
      </c>
      <c r="G46" s="88"/>
      <c r="H46" s="88"/>
      <c r="I46" s="88">
        <v>940</v>
      </c>
      <c r="J46" s="91"/>
    </row>
    <row r="47" spans="1:10" ht="48.75" customHeight="1">
      <c r="A47" s="208" t="s">
        <v>191</v>
      </c>
      <c r="B47" s="197" t="s">
        <v>114</v>
      </c>
      <c r="C47" s="197" t="s">
        <v>148</v>
      </c>
      <c r="D47" s="89" t="s">
        <v>29</v>
      </c>
      <c r="E47" s="94"/>
      <c r="F47" s="85">
        <f>SUM(F48)</f>
        <v>300</v>
      </c>
      <c r="G47" s="85"/>
      <c r="H47" s="85"/>
      <c r="I47" s="85">
        <f>SUM(I48)</f>
        <v>300</v>
      </c>
      <c r="J47" s="91"/>
    </row>
    <row r="48" spans="1:10" ht="183" customHeight="1">
      <c r="A48" s="209"/>
      <c r="B48" s="198"/>
      <c r="C48" s="198"/>
      <c r="D48" s="101" t="s">
        <v>227</v>
      </c>
      <c r="E48" s="102" t="s">
        <v>194</v>
      </c>
      <c r="F48" s="88">
        <f>I47</f>
        <v>300</v>
      </c>
      <c r="G48" s="85"/>
      <c r="H48" s="85"/>
      <c r="I48" s="88">
        <v>300</v>
      </c>
      <c r="J48" s="91"/>
    </row>
    <row r="49" spans="1:10" ht="31.5" customHeight="1">
      <c r="A49" s="208" t="s">
        <v>192</v>
      </c>
      <c r="B49" s="197" t="s">
        <v>115</v>
      </c>
      <c r="C49" s="197" t="s">
        <v>148</v>
      </c>
      <c r="D49" s="89" t="s">
        <v>29</v>
      </c>
      <c r="E49" s="103"/>
      <c r="F49" s="85">
        <f>SUM(F50)</f>
        <v>530</v>
      </c>
      <c r="G49" s="85"/>
      <c r="H49" s="85"/>
      <c r="I49" s="85">
        <f>SUM(I50)</f>
        <v>530</v>
      </c>
      <c r="J49" s="91"/>
    </row>
    <row r="50" spans="1:10" ht="108" customHeight="1">
      <c r="A50" s="211"/>
      <c r="B50" s="206"/>
      <c r="C50" s="206"/>
      <c r="D50" s="101" t="s">
        <v>205</v>
      </c>
      <c r="E50" s="93">
        <v>1003</v>
      </c>
      <c r="F50" s="100">
        <f>I50</f>
        <v>530</v>
      </c>
      <c r="G50" s="87"/>
      <c r="H50" s="87"/>
      <c r="I50" s="133">
        <v>530</v>
      </c>
      <c r="J50" s="108"/>
    </row>
    <row r="51" spans="1:10" ht="60.75" customHeight="1">
      <c r="A51" s="208" t="s">
        <v>154</v>
      </c>
      <c r="B51" s="197" t="s">
        <v>116</v>
      </c>
      <c r="C51" s="197" t="s">
        <v>149</v>
      </c>
      <c r="D51" s="89" t="s">
        <v>29</v>
      </c>
      <c r="E51" s="94"/>
      <c r="F51" s="85">
        <f>F52</f>
        <v>80</v>
      </c>
      <c r="G51" s="85"/>
      <c r="H51" s="85"/>
      <c r="I51" s="85">
        <f>I52</f>
        <v>80</v>
      </c>
      <c r="J51" s="91"/>
    </row>
    <row r="52" spans="1:10" ht="210" customHeight="1">
      <c r="A52" s="211"/>
      <c r="B52" s="206"/>
      <c r="C52" s="206"/>
      <c r="D52" s="95" t="s">
        <v>205</v>
      </c>
      <c r="E52" s="99" t="s">
        <v>145</v>
      </c>
      <c r="F52" s="88">
        <f>F54+F57+F58+F61</f>
        <v>80</v>
      </c>
      <c r="G52" s="85"/>
      <c r="H52" s="85"/>
      <c r="I52" s="88">
        <v>80</v>
      </c>
      <c r="J52" s="91"/>
    </row>
    <row r="53" spans="1:10" ht="29.25" customHeight="1">
      <c r="A53" s="209"/>
      <c r="B53" s="198"/>
      <c r="C53" s="198"/>
      <c r="D53" s="95"/>
      <c r="E53" s="102" t="s">
        <v>233</v>
      </c>
      <c r="F53" s="88">
        <v>0</v>
      </c>
      <c r="G53" s="85"/>
      <c r="H53" s="88">
        <v>0</v>
      </c>
      <c r="I53" s="88"/>
      <c r="J53" s="91"/>
    </row>
    <row r="54" spans="1:10" ht="51" customHeight="1">
      <c r="A54" s="197" t="s">
        <v>155</v>
      </c>
      <c r="B54" s="197" t="s">
        <v>213</v>
      </c>
      <c r="C54" s="197" t="s">
        <v>150</v>
      </c>
      <c r="D54" s="89" t="s">
        <v>29</v>
      </c>
      <c r="E54" s="94"/>
      <c r="F54" s="85">
        <v>0</v>
      </c>
      <c r="G54" s="85"/>
      <c r="H54" s="85"/>
      <c r="I54" s="85"/>
      <c r="J54" s="91"/>
    </row>
    <row r="55" spans="1:10" ht="143.25" customHeight="1">
      <c r="A55" s="198"/>
      <c r="B55" s="198"/>
      <c r="C55" s="198"/>
      <c r="D55" s="101"/>
      <c r="E55" s="104"/>
      <c r="F55" s="85"/>
      <c r="G55" s="85"/>
      <c r="H55" s="85"/>
      <c r="I55" s="85"/>
      <c r="J55" s="91"/>
    </row>
    <row r="56" spans="1:10" ht="47.25" customHeight="1">
      <c r="A56" s="197" t="s">
        <v>156</v>
      </c>
      <c r="B56" s="197" t="s">
        <v>214</v>
      </c>
      <c r="C56" s="197" t="s">
        <v>150</v>
      </c>
      <c r="D56" s="89" t="s">
        <v>29</v>
      </c>
      <c r="E56" s="94"/>
      <c r="F56" s="85">
        <f>SUM(F57)</f>
        <v>80</v>
      </c>
      <c r="G56" s="85"/>
      <c r="H56" s="85"/>
      <c r="I56" s="85">
        <f>SUM(I57)</f>
        <v>80</v>
      </c>
      <c r="J56" s="91"/>
    </row>
    <row r="57" spans="1:10" ht="146.25" customHeight="1">
      <c r="A57" s="198"/>
      <c r="B57" s="198"/>
      <c r="C57" s="198"/>
      <c r="D57" s="101" t="s">
        <v>205</v>
      </c>
      <c r="E57" s="109" t="s">
        <v>145</v>
      </c>
      <c r="F57" s="88">
        <f>I56</f>
        <v>80</v>
      </c>
      <c r="G57" s="85"/>
      <c r="H57" s="85"/>
      <c r="I57" s="88">
        <v>80</v>
      </c>
      <c r="J57" s="91"/>
    </row>
    <row r="58" spans="1:10" ht="53.25" customHeight="1">
      <c r="A58" s="208" t="s">
        <v>157</v>
      </c>
      <c r="B58" s="197" t="s">
        <v>118</v>
      </c>
      <c r="C58" s="197" t="s">
        <v>150</v>
      </c>
      <c r="D58" s="89" t="s">
        <v>29</v>
      </c>
      <c r="E58" s="94"/>
      <c r="F58" s="85">
        <f>F59</f>
        <v>0</v>
      </c>
      <c r="G58" s="85"/>
      <c r="H58" s="85"/>
      <c r="I58" s="85">
        <f>I59</f>
        <v>0</v>
      </c>
      <c r="J58" s="91"/>
    </row>
    <row r="59" spans="1:10" ht="143.25" customHeight="1">
      <c r="A59" s="209"/>
      <c r="B59" s="198"/>
      <c r="C59" s="198"/>
      <c r="D59" s="101" t="s">
        <v>205</v>
      </c>
      <c r="E59" s="114"/>
      <c r="F59" s="88">
        <v>0</v>
      </c>
      <c r="G59" s="85"/>
      <c r="H59" s="85"/>
      <c r="I59" s="88">
        <v>0</v>
      </c>
      <c r="J59" s="91"/>
    </row>
    <row r="60" spans="1:10" ht="46.5" hidden="1" customHeight="1">
      <c r="A60" s="111" t="s">
        <v>158</v>
      </c>
      <c r="B60" s="111" t="s">
        <v>235</v>
      </c>
      <c r="C60" s="197" t="s">
        <v>236</v>
      </c>
      <c r="D60" s="89" t="s">
        <v>29</v>
      </c>
      <c r="E60" s="114"/>
      <c r="F60" s="85">
        <f>F61</f>
        <v>0</v>
      </c>
      <c r="G60" s="85"/>
      <c r="H60" s="85"/>
      <c r="I60" s="85">
        <f>I61</f>
        <v>0</v>
      </c>
      <c r="J60" s="91"/>
    </row>
    <row r="61" spans="1:10" ht="373.5" hidden="1" customHeight="1">
      <c r="A61" s="111"/>
      <c r="B61" s="111"/>
      <c r="C61" s="198"/>
      <c r="D61" s="112" t="s">
        <v>205</v>
      </c>
      <c r="E61" s="114"/>
      <c r="F61" s="88">
        <v>0</v>
      </c>
      <c r="G61" s="85"/>
      <c r="H61" s="85"/>
      <c r="I61" s="88">
        <v>0</v>
      </c>
      <c r="J61" s="91"/>
    </row>
    <row r="62" spans="1:10" ht="90.75" customHeight="1">
      <c r="A62" s="211" t="s">
        <v>158</v>
      </c>
      <c r="B62" s="206" t="s">
        <v>235</v>
      </c>
      <c r="C62" s="197" t="s">
        <v>236</v>
      </c>
      <c r="D62" s="89" t="s">
        <v>29</v>
      </c>
      <c r="E62" s="114"/>
      <c r="F62" s="88">
        <f>F63</f>
        <v>0</v>
      </c>
      <c r="G62" s="85"/>
      <c r="H62" s="85"/>
      <c r="I62" s="88">
        <f>I63</f>
        <v>0</v>
      </c>
      <c r="J62" s="91"/>
    </row>
    <row r="63" spans="1:10" ht="180" customHeight="1">
      <c r="A63" s="209"/>
      <c r="B63" s="198"/>
      <c r="C63" s="198"/>
      <c r="D63" s="113" t="s">
        <v>205</v>
      </c>
      <c r="E63" s="114"/>
      <c r="F63" s="88">
        <f>I63</f>
        <v>0</v>
      </c>
      <c r="G63" s="85"/>
      <c r="H63" s="85"/>
      <c r="I63" s="88">
        <v>0</v>
      </c>
      <c r="J63" s="91"/>
    </row>
    <row r="64" spans="1:10" ht="44.25" customHeight="1">
      <c r="A64" s="208" t="s">
        <v>159</v>
      </c>
      <c r="B64" s="197" t="s">
        <v>119</v>
      </c>
      <c r="C64" s="197" t="s">
        <v>151</v>
      </c>
      <c r="D64" s="89" t="s">
        <v>29</v>
      </c>
      <c r="E64" s="94"/>
      <c r="F64" s="85">
        <v>0</v>
      </c>
      <c r="G64" s="85"/>
      <c r="H64" s="85"/>
      <c r="I64" s="85"/>
      <c r="J64" s="91"/>
    </row>
    <row r="65" spans="1:10" ht="64.5" customHeight="1">
      <c r="A65" s="209"/>
      <c r="B65" s="198"/>
      <c r="C65" s="198"/>
      <c r="D65" s="101"/>
      <c r="E65" s="104"/>
      <c r="F65" s="85"/>
      <c r="G65" s="85"/>
      <c r="H65" s="85"/>
      <c r="I65" s="85"/>
      <c r="J65" s="91"/>
    </row>
    <row r="66" spans="1:10" ht="51" customHeight="1">
      <c r="A66" s="208" t="s">
        <v>160</v>
      </c>
      <c r="B66" s="197" t="s">
        <v>120</v>
      </c>
      <c r="C66" s="197" t="s">
        <v>151</v>
      </c>
      <c r="D66" s="89" t="s">
        <v>29</v>
      </c>
      <c r="E66" s="94"/>
      <c r="F66" s="85">
        <v>0</v>
      </c>
      <c r="G66" s="85"/>
      <c r="H66" s="85"/>
      <c r="I66" s="85"/>
      <c r="J66" s="91"/>
    </row>
    <row r="67" spans="1:10" ht="53.25" customHeight="1">
      <c r="A67" s="209"/>
      <c r="B67" s="198"/>
      <c r="C67" s="198"/>
      <c r="D67" s="101"/>
      <c r="E67" s="104"/>
      <c r="F67" s="85"/>
      <c r="G67" s="85"/>
      <c r="H67" s="85"/>
      <c r="I67" s="85"/>
      <c r="J67" s="91"/>
    </row>
    <row r="68" spans="1:10" ht="45.75" customHeight="1">
      <c r="A68" s="208" t="s">
        <v>161</v>
      </c>
      <c r="B68" s="197" t="s">
        <v>152</v>
      </c>
      <c r="C68" s="197" t="s">
        <v>151</v>
      </c>
      <c r="D68" s="89" t="s">
        <v>29</v>
      </c>
      <c r="E68" s="94"/>
      <c r="F68" s="85">
        <v>0</v>
      </c>
      <c r="G68" s="85"/>
      <c r="H68" s="85"/>
      <c r="I68" s="85"/>
      <c r="J68" s="91"/>
    </row>
    <row r="69" spans="1:10" ht="57.75" customHeight="1">
      <c r="A69" s="209"/>
      <c r="B69" s="198"/>
      <c r="C69" s="198"/>
      <c r="D69" s="101"/>
      <c r="E69" s="104"/>
      <c r="F69" s="85"/>
      <c r="G69" s="85"/>
      <c r="H69" s="85"/>
      <c r="I69" s="85"/>
      <c r="J69" s="91"/>
    </row>
    <row r="70" spans="1:10" ht="48" customHeight="1">
      <c r="A70" s="208" t="s">
        <v>162</v>
      </c>
      <c r="B70" s="197" t="s">
        <v>121</v>
      </c>
      <c r="C70" s="197" t="s">
        <v>151</v>
      </c>
      <c r="D70" s="89" t="s">
        <v>29</v>
      </c>
      <c r="E70" s="94"/>
      <c r="F70" s="85">
        <v>0</v>
      </c>
      <c r="G70" s="85"/>
      <c r="H70" s="85"/>
      <c r="I70" s="85"/>
      <c r="J70" s="91"/>
    </row>
    <row r="71" spans="1:10" ht="57.75" customHeight="1">
      <c r="A71" s="209"/>
      <c r="B71" s="198"/>
      <c r="C71" s="198"/>
      <c r="D71" s="101"/>
      <c r="E71" s="104"/>
      <c r="F71" s="85"/>
      <c r="G71" s="85"/>
      <c r="H71" s="85"/>
      <c r="I71" s="85"/>
      <c r="J71" s="91"/>
    </row>
    <row r="72" spans="1:10" ht="51.75" customHeight="1">
      <c r="A72" s="208" t="s">
        <v>163</v>
      </c>
      <c r="B72" s="197" t="s">
        <v>122</v>
      </c>
      <c r="C72" s="197" t="s">
        <v>151</v>
      </c>
      <c r="D72" s="89" t="s">
        <v>29</v>
      </c>
      <c r="E72" s="94"/>
      <c r="F72" s="85">
        <v>0</v>
      </c>
      <c r="G72" s="85"/>
      <c r="H72" s="85"/>
      <c r="I72" s="85"/>
      <c r="J72" s="91"/>
    </row>
    <row r="73" spans="1:10" ht="52.5" customHeight="1">
      <c r="A73" s="209"/>
      <c r="B73" s="198"/>
      <c r="C73" s="198"/>
      <c r="D73" s="101"/>
      <c r="E73" s="104"/>
      <c r="F73" s="85"/>
      <c r="G73" s="85"/>
      <c r="H73" s="85"/>
      <c r="I73" s="85"/>
      <c r="J73" s="91"/>
    </row>
    <row r="74" spans="1:10" ht="45">
      <c r="A74" s="208" t="s">
        <v>164</v>
      </c>
      <c r="B74" s="197" t="s">
        <v>123</v>
      </c>
      <c r="C74" s="197" t="s">
        <v>151</v>
      </c>
      <c r="D74" s="89" t="s">
        <v>29</v>
      </c>
      <c r="E74" s="94"/>
      <c r="F74" s="85">
        <v>0</v>
      </c>
      <c r="G74" s="85"/>
      <c r="H74" s="85"/>
      <c r="I74" s="85"/>
      <c r="J74" s="91"/>
    </row>
    <row r="75" spans="1:10" ht="60" customHeight="1">
      <c r="A75" s="209"/>
      <c r="B75" s="198"/>
      <c r="C75" s="198"/>
      <c r="D75" s="101"/>
      <c r="E75" s="104"/>
      <c r="F75" s="85"/>
      <c r="G75" s="85"/>
      <c r="H75" s="85"/>
      <c r="I75" s="85"/>
      <c r="J75" s="91"/>
    </row>
    <row r="76" spans="1:10" ht="45">
      <c r="A76" s="208" t="s">
        <v>165</v>
      </c>
      <c r="B76" s="197" t="s">
        <v>124</v>
      </c>
      <c r="C76" s="197" t="s">
        <v>151</v>
      </c>
      <c r="D76" s="89" t="s">
        <v>29</v>
      </c>
      <c r="E76" s="94"/>
      <c r="F76" s="85">
        <v>0</v>
      </c>
      <c r="G76" s="85"/>
      <c r="H76" s="85"/>
      <c r="I76" s="85"/>
      <c r="J76" s="91"/>
    </row>
    <row r="77" spans="1:10" ht="60.75" customHeight="1">
      <c r="A77" s="209"/>
      <c r="B77" s="198"/>
      <c r="C77" s="198"/>
      <c r="D77" s="101"/>
      <c r="E77" s="104"/>
      <c r="F77" s="85"/>
      <c r="G77" s="85"/>
      <c r="H77" s="85"/>
      <c r="I77" s="85"/>
      <c r="J77" s="91"/>
    </row>
    <row r="78" spans="1:10" ht="45">
      <c r="A78" s="208" t="s">
        <v>239</v>
      </c>
      <c r="B78" s="197" t="s">
        <v>125</v>
      </c>
      <c r="C78" s="197" t="s">
        <v>215</v>
      </c>
      <c r="D78" s="89" t="s">
        <v>29</v>
      </c>
      <c r="E78" s="94"/>
      <c r="F78" s="85">
        <v>0</v>
      </c>
      <c r="G78" s="85"/>
      <c r="H78" s="85"/>
      <c r="I78" s="85"/>
      <c r="J78" s="91"/>
    </row>
    <row r="79" spans="1:10" ht="90.75" customHeight="1">
      <c r="A79" s="209"/>
      <c r="B79" s="198"/>
      <c r="C79" s="198"/>
      <c r="D79" s="101"/>
      <c r="E79" s="104"/>
      <c r="F79" s="85"/>
      <c r="G79" s="85"/>
      <c r="H79" s="85"/>
      <c r="I79" s="85"/>
      <c r="J79" s="91"/>
    </row>
    <row r="80" spans="1:10" ht="45">
      <c r="A80" s="208" t="s">
        <v>3</v>
      </c>
      <c r="B80" s="197" t="s">
        <v>60</v>
      </c>
      <c r="C80" s="197" t="s">
        <v>153</v>
      </c>
      <c r="D80" s="89" t="s">
        <v>29</v>
      </c>
      <c r="E80" s="90"/>
      <c r="F80" s="85">
        <f>SUM(G80:J80)</f>
        <v>9317.44</v>
      </c>
      <c r="G80" s="85"/>
      <c r="H80" s="85"/>
      <c r="I80" s="85">
        <f>I81</f>
        <v>9317.44</v>
      </c>
      <c r="J80" s="91"/>
    </row>
    <row r="81" spans="1:10" ht="15.75">
      <c r="A81" s="211"/>
      <c r="B81" s="206"/>
      <c r="C81" s="206"/>
      <c r="D81" s="197" t="s">
        <v>205</v>
      </c>
      <c r="E81" s="90" t="s">
        <v>9</v>
      </c>
      <c r="F81" s="85">
        <f>SUM(G81:J81)</f>
        <v>9317.44</v>
      </c>
      <c r="G81" s="85"/>
      <c r="H81" s="85"/>
      <c r="I81" s="85">
        <f>SUM(I82:I84)</f>
        <v>9317.44</v>
      </c>
      <c r="J81" s="91"/>
    </row>
    <row r="82" spans="1:10" ht="15.75">
      <c r="A82" s="211"/>
      <c r="B82" s="206"/>
      <c r="C82" s="206"/>
      <c r="D82" s="206"/>
      <c r="E82" s="102" t="s">
        <v>145</v>
      </c>
      <c r="F82" s="88">
        <f>SUM(G82:J82)</f>
        <v>170.5</v>
      </c>
      <c r="G82" s="85"/>
      <c r="H82" s="85"/>
      <c r="I82" s="88">
        <f>I86+I90+I94</f>
        <v>170.5</v>
      </c>
      <c r="J82" s="91"/>
    </row>
    <row r="83" spans="1:10" ht="15.75">
      <c r="A83" s="211"/>
      <c r="B83" s="206"/>
      <c r="C83" s="206"/>
      <c r="D83" s="206"/>
      <c r="E83" s="90">
        <v>1001</v>
      </c>
      <c r="F83" s="85">
        <f>SUM(G83:I83)</f>
        <v>8981.94</v>
      </c>
      <c r="G83" s="85"/>
      <c r="H83" s="85"/>
      <c r="I83" s="85">
        <f>I99</f>
        <v>8981.94</v>
      </c>
      <c r="J83" s="91"/>
    </row>
    <row r="84" spans="1:10" ht="41.25" customHeight="1">
      <c r="A84" s="209"/>
      <c r="B84" s="198"/>
      <c r="C84" s="198"/>
      <c r="D84" s="198"/>
      <c r="E84" s="90">
        <v>1003</v>
      </c>
      <c r="F84" s="88">
        <f>SUM(G84:J84)</f>
        <v>165</v>
      </c>
      <c r="G84" s="85"/>
      <c r="H84" s="85"/>
      <c r="I84" s="88">
        <f>I103</f>
        <v>165</v>
      </c>
      <c r="J84" s="91"/>
    </row>
    <row r="85" spans="1:10" ht="45">
      <c r="A85" s="208" t="s">
        <v>33</v>
      </c>
      <c r="B85" s="197" t="s">
        <v>216</v>
      </c>
      <c r="C85" s="197" t="s">
        <v>166</v>
      </c>
      <c r="D85" s="89" t="s">
        <v>29</v>
      </c>
      <c r="E85" s="90"/>
      <c r="F85" s="85"/>
      <c r="G85" s="85"/>
      <c r="H85" s="85"/>
      <c r="I85" s="85"/>
      <c r="J85" s="91"/>
    </row>
    <row r="86" spans="1:10" ht="15.75">
      <c r="A86" s="211"/>
      <c r="B86" s="206"/>
      <c r="C86" s="206"/>
      <c r="D86" s="197" t="s">
        <v>205</v>
      </c>
      <c r="E86" s="90" t="s">
        <v>9</v>
      </c>
      <c r="F86" s="88">
        <f>SUM(G86:J86)</f>
        <v>170.5</v>
      </c>
      <c r="G86" s="85"/>
      <c r="H86" s="85"/>
      <c r="I86" s="85">
        <f>I87</f>
        <v>170.5</v>
      </c>
      <c r="J86" s="91"/>
    </row>
    <row r="87" spans="1:10" ht="74.25" customHeight="1">
      <c r="A87" s="209"/>
      <c r="B87" s="198"/>
      <c r="C87" s="198"/>
      <c r="D87" s="198"/>
      <c r="E87" s="102" t="s">
        <v>145</v>
      </c>
      <c r="F87" s="88">
        <v>136</v>
      </c>
      <c r="G87" s="85"/>
      <c r="H87" s="85"/>
      <c r="I87" s="88">
        <f>I88</f>
        <v>170.5</v>
      </c>
      <c r="J87" s="91"/>
    </row>
    <row r="88" spans="1:10" ht="45">
      <c r="A88" s="208" t="s">
        <v>34</v>
      </c>
      <c r="B88" s="197" t="s">
        <v>217</v>
      </c>
      <c r="C88" s="197" t="s">
        <v>166</v>
      </c>
      <c r="D88" s="89" t="s">
        <v>29</v>
      </c>
      <c r="E88" s="90"/>
      <c r="F88" s="85">
        <f>F89</f>
        <v>170.5</v>
      </c>
      <c r="G88" s="85"/>
      <c r="H88" s="85"/>
      <c r="I88" s="85">
        <f t="shared" ref="I88" si="1">I89</f>
        <v>170.5</v>
      </c>
      <c r="J88" s="85"/>
    </row>
    <row r="89" spans="1:10" ht="33.75" customHeight="1">
      <c r="A89" s="209"/>
      <c r="B89" s="198"/>
      <c r="C89" s="198"/>
      <c r="D89" s="101"/>
      <c r="E89" s="102" t="s">
        <v>145</v>
      </c>
      <c r="F89" s="88">
        <f>I88</f>
        <v>170.5</v>
      </c>
      <c r="G89" s="85"/>
      <c r="H89" s="85"/>
      <c r="I89" s="88">
        <v>170.5</v>
      </c>
      <c r="J89" s="91"/>
    </row>
    <row r="90" spans="1:10" ht="45">
      <c r="A90" s="208" t="s">
        <v>167</v>
      </c>
      <c r="B90" s="197" t="s">
        <v>201</v>
      </c>
      <c r="C90" s="197" t="s">
        <v>168</v>
      </c>
      <c r="D90" s="89" t="s">
        <v>29</v>
      </c>
      <c r="E90" s="90"/>
      <c r="F90" s="85">
        <f t="shared" ref="F90:F96" si="2">SUM(G90:J90)</f>
        <v>0</v>
      </c>
      <c r="G90" s="85"/>
      <c r="H90" s="85"/>
      <c r="I90" s="85">
        <f>I91</f>
        <v>0</v>
      </c>
      <c r="J90" s="91"/>
    </row>
    <row r="91" spans="1:10" ht="33.75" customHeight="1">
      <c r="A91" s="209"/>
      <c r="B91" s="198"/>
      <c r="C91" s="198"/>
      <c r="D91" s="101"/>
      <c r="E91" s="102" t="s">
        <v>145</v>
      </c>
      <c r="F91" s="88">
        <f>I90</f>
        <v>0</v>
      </c>
      <c r="G91" s="88"/>
      <c r="H91" s="88"/>
      <c r="I91" s="88">
        <v>0</v>
      </c>
      <c r="J91" s="91"/>
    </row>
    <row r="92" spans="1:10" ht="34.5" customHeight="1">
      <c r="A92" s="208" t="s">
        <v>126</v>
      </c>
      <c r="B92" s="212" t="s">
        <v>198</v>
      </c>
      <c r="C92" s="212" t="s">
        <v>168</v>
      </c>
      <c r="D92" s="89" t="s">
        <v>29</v>
      </c>
      <c r="E92" s="90"/>
      <c r="F92" s="85">
        <f t="shared" si="2"/>
        <v>0</v>
      </c>
      <c r="G92" s="85"/>
      <c r="H92" s="85"/>
      <c r="I92" s="85">
        <f>I93</f>
        <v>0</v>
      </c>
      <c r="J92" s="91"/>
    </row>
    <row r="93" spans="1:10" ht="42" customHeight="1">
      <c r="A93" s="209"/>
      <c r="B93" s="212"/>
      <c r="C93" s="212"/>
      <c r="D93" s="105"/>
      <c r="E93" s="102" t="s">
        <v>145</v>
      </c>
      <c r="F93" s="88">
        <f>I92</f>
        <v>0</v>
      </c>
      <c r="G93" s="88"/>
      <c r="H93" s="88"/>
      <c r="I93" s="88">
        <v>0</v>
      </c>
      <c r="J93" s="91"/>
    </row>
    <row r="94" spans="1:10" ht="46.5" customHeight="1">
      <c r="A94" s="208" t="s">
        <v>169</v>
      </c>
      <c r="B94" s="197" t="s">
        <v>199</v>
      </c>
      <c r="C94" s="197" t="s">
        <v>170</v>
      </c>
      <c r="D94" s="89" t="s">
        <v>29</v>
      </c>
      <c r="E94" s="90"/>
      <c r="F94" s="85">
        <f t="shared" si="2"/>
        <v>0</v>
      </c>
      <c r="G94" s="85"/>
      <c r="H94" s="85"/>
      <c r="I94" s="85">
        <f>I95</f>
        <v>0</v>
      </c>
      <c r="J94" s="91"/>
    </row>
    <row r="95" spans="1:10" ht="15.75" customHeight="1">
      <c r="A95" s="209"/>
      <c r="B95" s="198"/>
      <c r="C95" s="198"/>
      <c r="D95" s="101"/>
      <c r="E95" s="102" t="s">
        <v>145</v>
      </c>
      <c r="F95" s="88">
        <f t="shared" si="2"/>
        <v>0</v>
      </c>
      <c r="G95" s="85"/>
      <c r="H95" s="85"/>
      <c r="I95" s="88">
        <f>I96</f>
        <v>0</v>
      </c>
      <c r="J95" s="91"/>
    </row>
    <row r="96" spans="1:10" ht="47.25" customHeight="1">
      <c r="A96" s="208" t="s">
        <v>127</v>
      </c>
      <c r="B96" s="197" t="s">
        <v>199</v>
      </c>
      <c r="C96" s="197" t="s">
        <v>170</v>
      </c>
      <c r="D96" s="89" t="s">
        <v>29</v>
      </c>
      <c r="E96" s="90"/>
      <c r="F96" s="88">
        <f t="shared" si="2"/>
        <v>0</v>
      </c>
      <c r="G96" s="85"/>
      <c r="H96" s="85"/>
      <c r="I96" s="88">
        <f>I97</f>
        <v>0</v>
      </c>
      <c r="J96" s="91"/>
    </row>
    <row r="97" spans="1:11" ht="17.25" customHeight="1">
      <c r="A97" s="209"/>
      <c r="B97" s="198"/>
      <c r="C97" s="198"/>
      <c r="D97" s="101"/>
      <c r="E97" s="102" t="s">
        <v>145</v>
      </c>
      <c r="F97" s="88">
        <v>0</v>
      </c>
      <c r="G97" s="85"/>
      <c r="H97" s="85"/>
      <c r="I97" s="88">
        <v>0</v>
      </c>
      <c r="J97" s="91"/>
    </row>
    <row r="98" spans="1:11" ht="45">
      <c r="A98" s="208" t="s">
        <v>171</v>
      </c>
      <c r="B98" s="197" t="s">
        <v>65</v>
      </c>
      <c r="C98" s="197" t="s">
        <v>172</v>
      </c>
      <c r="D98" s="89" t="s">
        <v>29</v>
      </c>
      <c r="E98" s="90"/>
      <c r="F98" s="85"/>
      <c r="G98" s="85"/>
      <c r="H98" s="85"/>
      <c r="I98" s="85"/>
      <c r="J98" s="91"/>
    </row>
    <row r="99" spans="1:11" ht="15.75">
      <c r="A99" s="211"/>
      <c r="B99" s="206"/>
      <c r="C99" s="206"/>
      <c r="D99" s="197" t="s">
        <v>205</v>
      </c>
      <c r="E99" s="90" t="s">
        <v>9</v>
      </c>
      <c r="F99" s="85">
        <f>SUM(G99:J99)</f>
        <v>8981.94</v>
      </c>
      <c r="G99" s="85"/>
      <c r="H99" s="85"/>
      <c r="I99" s="85">
        <f>SUM(I100)</f>
        <v>8981.94</v>
      </c>
      <c r="J99" s="91"/>
    </row>
    <row r="100" spans="1:11" ht="74.25" customHeight="1">
      <c r="A100" s="209"/>
      <c r="B100" s="198"/>
      <c r="C100" s="198"/>
      <c r="D100" s="198"/>
      <c r="E100" s="102" t="s">
        <v>193</v>
      </c>
      <c r="F100" s="88">
        <f>SUM(G100:J100)</f>
        <v>8981.94</v>
      </c>
      <c r="G100" s="85"/>
      <c r="H100" s="85"/>
      <c r="I100" s="88">
        <f>F102</f>
        <v>8981.94</v>
      </c>
      <c r="J100" s="91"/>
    </row>
    <row r="101" spans="1:11" ht="45">
      <c r="A101" s="208" t="s">
        <v>128</v>
      </c>
      <c r="B101" s="197" t="s">
        <v>65</v>
      </c>
      <c r="C101" s="197" t="s">
        <v>172</v>
      </c>
      <c r="D101" s="89" t="s">
        <v>29</v>
      </c>
      <c r="E101" s="90"/>
      <c r="F101" s="85">
        <f>SUM(G101:J101)</f>
        <v>8981.94</v>
      </c>
      <c r="G101" s="85"/>
      <c r="H101" s="85"/>
      <c r="I101" s="85">
        <f>I102</f>
        <v>8981.94</v>
      </c>
      <c r="J101" s="91"/>
    </row>
    <row r="102" spans="1:11" ht="15.75" customHeight="1">
      <c r="A102" s="209"/>
      <c r="B102" s="198"/>
      <c r="C102" s="198"/>
      <c r="D102" s="101"/>
      <c r="E102" s="102" t="s">
        <v>193</v>
      </c>
      <c r="F102" s="88">
        <f>I101</f>
        <v>8981.94</v>
      </c>
      <c r="G102" s="85"/>
      <c r="H102" s="85"/>
      <c r="I102" s="88">
        <v>8981.94</v>
      </c>
      <c r="J102" s="91"/>
    </row>
    <row r="103" spans="1:11" ht="45">
      <c r="A103" s="208" t="s">
        <v>173</v>
      </c>
      <c r="B103" s="197" t="s">
        <v>66</v>
      </c>
      <c r="C103" s="197" t="s">
        <v>172</v>
      </c>
      <c r="D103" s="89" t="s">
        <v>29</v>
      </c>
      <c r="E103" s="90"/>
      <c r="F103" s="85">
        <f>F104</f>
        <v>165</v>
      </c>
      <c r="G103" s="85"/>
      <c r="H103" s="85"/>
      <c r="I103" s="85">
        <f>I104</f>
        <v>165</v>
      </c>
      <c r="J103" s="91"/>
    </row>
    <row r="104" spans="1:11" ht="16.5" customHeight="1">
      <c r="A104" s="209"/>
      <c r="B104" s="198"/>
      <c r="C104" s="198"/>
      <c r="D104" s="101"/>
      <c r="E104" s="90">
        <v>1003</v>
      </c>
      <c r="F104" s="88">
        <f>I103</f>
        <v>165</v>
      </c>
      <c r="G104" s="85"/>
      <c r="H104" s="85"/>
      <c r="I104" s="88">
        <v>165</v>
      </c>
      <c r="J104" s="91"/>
    </row>
    <row r="105" spans="1:11" ht="45">
      <c r="A105" s="203" t="s">
        <v>67</v>
      </c>
      <c r="B105" s="201" t="s">
        <v>129</v>
      </c>
      <c r="C105" s="197" t="s">
        <v>234</v>
      </c>
      <c r="D105" s="13" t="s">
        <v>29</v>
      </c>
      <c r="E105" s="51"/>
      <c r="F105" s="85">
        <f>SUM(G105:J105)</f>
        <v>24270.18</v>
      </c>
      <c r="G105" s="86">
        <f t="shared" ref="G105:I105" si="3">G107</f>
        <v>946.04</v>
      </c>
      <c r="H105" s="86">
        <f t="shared" si="3"/>
        <v>3139.54</v>
      </c>
      <c r="I105" s="86">
        <f t="shared" si="3"/>
        <v>1500</v>
      </c>
      <c r="J105" s="86">
        <f>J107</f>
        <v>18684.599999999999</v>
      </c>
    </row>
    <row r="106" spans="1:11" ht="15.75">
      <c r="A106" s="204"/>
      <c r="B106" s="202"/>
      <c r="C106" s="206"/>
      <c r="D106" s="201" t="s">
        <v>205</v>
      </c>
      <c r="E106" s="35" t="s">
        <v>9</v>
      </c>
      <c r="F106" s="87"/>
      <c r="G106" s="87"/>
      <c r="H106" s="87"/>
      <c r="I106" s="132"/>
      <c r="J106" s="120"/>
    </row>
    <row r="107" spans="1:11" ht="74.25" customHeight="1">
      <c r="A107" s="205"/>
      <c r="B107" s="202"/>
      <c r="C107" s="206"/>
      <c r="D107" s="207"/>
      <c r="E107" s="51">
        <v>1004</v>
      </c>
      <c r="F107" s="88">
        <f>SUM(G107:J107)</f>
        <v>24270.18</v>
      </c>
      <c r="G107" s="88">
        <f>G108</f>
        <v>946.04</v>
      </c>
      <c r="H107" s="88">
        <f>H108</f>
        <v>3139.54</v>
      </c>
      <c r="I107" s="88">
        <f>SUM(I109)</f>
        <v>1500</v>
      </c>
      <c r="J107" s="121">
        <f>SUM(J109)</f>
        <v>18684.599999999999</v>
      </c>
    </row>
    <row r="108" spans="1:11" ht="45">
      <c r="A108" s="203" t="s">
        <v>117</v>
      </c>
      <c r="B108" s="201" t="s">
        <v>70</v>
      </c>
      <c r="C108" s="197" t="s">
        <v>234</v>
      </c>
      <c r="D108" s="13" t="s">
        <v>29</v>
      </c>
      <c r="E108" s="51"/>
      <c r="F108" s="85">
        <f>SUM(G108:J108)</f>
        <v>24270.18</v>
      </c>
      <c r="G108" s="86">
        <f t="shared" ref="G108:I108" si="4">G109</f>
        <v>946.04</v>
      </c>
      <c r="H108" s="86">
        <f t="shared" si="4"/>
        <v>3139.54</v>
      </c>
      <c r="I108" s="86">
        <f t="shared" si="4"/>
        <v>1500</v>
      </c>
      <c r="J108" s="86">
        <f>J109</f>
        <v>18684.599999999999</v>
      </c>
      <c r="K108" s="74">
        <f>G108+H108+I108</f>
        <v>5585.58</v>
      </c>
    </row>
    <row r="109" spans="1:11" ht="60" customHeight="1">
      <c r="A109" s="204"/>
      <c r="B109" s="202"/>
      <c r="C109" s="206"/>
      <c r="D109" s="68"/>
      <c r="E109" s="51">
        <v>1004</v>
      </c>
      <c r="F109" s="88">
        <f>SUM(G109:J109)</f>
        <v>24270.18</v>
      </c>
      <c r="G109" s="88">
        <v>946.04</v>
      </c>
      <c r="H109" s="88">
        <v>3139.54</v>
      </c>
      <c r="I109" s="88">
        <v>1500</v>
      </c>
      <c r="J109" s="121">
        <v>18684.599999999999</v>
      </c>
    </row>
    <row r="110" spans="1:11" ht="45">
      <c r="A110" s="208" t="s">
        <v>71</v>
      </c>
      <c r="B110" s="197" t="s">
        <v>174</v>
      </c>
      <c r="C110" s="197" t="s">
        <v>218</v>
      </c>
      <c r="D110" s="89" t="s">
        <v>29</v>
      </c>
      <c r="E110" s="90"/>
      <c r="F110" s="85">
        <f>F111</f>
        <v>803.5</v>
      </c>
      <c r="G110" s="85"/>
      <c r="H110" s="85">
        <f>H111</f>
        <v>0</v>
      </c>
      <c r="I110" s="85">
        <f>I111</f>
        <v>803.5</v>
      </c>
      <c r="J110" s="91"/>
    </row>
    <row r="111" spans="1:11" ht="182.25" customHeight="1">
      <c r="A111" s="209"/>
      <c r="B111" s="206"/>
      <c r="C111" s="206"/>
      <c r="D111" s="92"/>
      <c r="E111" s="93">
        <v>1006</v>
      </c>
      <c r="F111" s="88">
        <f>H111+I111</f>
        <v>803.5</v>
      </c>
      <c r="G111" s="88"/>
      <c r="H111" s="88">
        <f>H113</f>
        <v>0</v>
      </c>
      <c r="I111" s="88">
        <f>I113</f>
        <v>803.5</v>
      </c>
      <c r="J111" s="91"/>
    </row>
    <row r="112" spans="1:11" ht="45">
      <c r="A112" s="208" t="s">
        <v>175</v>
      </c>
      <c r="B112" s="210" t="s">
        <v>219</v>
      </c>
      <c r="C112" s="210" t="s">
        <v>176</v>
      </c>
      <c r="D112" s="94" t="s">
        <v>29</v>
      </c>
      <c r="E112" s="94"/>
      <c r="F112" s="85">
        <f>F113</f>
        <v>803.5</v>
      </c>
      <c r="G112" s="85"/>
      <c r="H112" s="85"/>
      <c r="I112" s="85"/>
      <c r="J112" s="91"/>
    </row>
    <row r="113" spans="1:10" ht="270" customHeight="1">
      <c r="A113" s="211"/>
      <c r="B113" s="210"/>
      <c r="C113" s="210"/>
      <c r="D113" s="95" t="s">
        <v>205</v>
      </c>
      <c r="E113" s="93">
        <v>1006</v>
      </c>
      <c r="F113" s="88">
        <f>H113+I113</f>
        <v>803.5</v>
      </c>
      <c r="G113" s="88"/>
      <c r="H113" s="88">
        <v>0</v>
      </c>
      <c r="I113" s="88">
        <v>803.5</v>
      </c>
      <c r="J113" s="96"/>
    </row>
    <row r="114" spans="1:10" ht="45">
      <c r="A114" s="178" t="s">
        <v>177</v>
      </c>
      <c r="B114" s="201" t="s">
        <v>80</v>
      </c>
      <c r="C114" s="201" t="s">
        <v>220</v>
      </c>
      <c r="D114" s="53" t="s">
        <v>29</v>
      </c>
      <c r="E114" s="51"/>
      <c r="F114" s="36"/>
      <c r="G114" s="36"/>
      <c r="H114" s="36"/>
      <c r="I114" s="85"/>
      <c r="J114" s="61"/>
    </row>
    <row r="115" spans="1:10" ht="15.75">
      <c r="A115" s="178"/>
      <c r="B115" s="202"/>
      <c r="C115" s="202"/>
      <c r="D115" s="201" t="s">
        <v>205</v>
      </c>
      <c r="E115" s="53"/>
      <c r="F115" s="36">
        <f>SUM(F116)</f>
        <v>0</v>
      </c>
      <c r="G115" s="36"/>
      <c r="H115" s="36"/>
      <c r="I115" s="85"/>
      <c r="J115" s="61"/>
    </row>
    <row r="116" spans="1:10" ht="15.75">
      <c r="A116" s="178"/>
      <c r="B116" s="202"/>
      <c r="C116" s="202"/>
      <c r="D116" s="202"/>
      <c r="E116" s="8" t="s">
        <v>9</v>
      </c>
      <c r="F116" s="36">
        <v>0</v>
      </c>
      <c r="G116" s="36"/>
      <c r="H116" s="36"/>
      <c r="I116" s="85">
        <v>0</v>
      </c>
      <c r="J116" s="61"/>
    </row>
    <row r="117" spans="1:10" ht="57.75" customHeight="1">
      <c r="A117" s="178"/>
      <c r="B117" s="202"/>
      <c r="C117" s="202"/>
      <c r="D117" s="207"/>
      <c r="E117" s="8"/>
      <c r="F117" s="36"/>
      <c r="G117" s="36"/>
      <c r="H117" s="36"/>
      <c r="I117" s="85"/>
      <c r="J117" s="61"/>
    </row>
    <row r="118" spans="1:10" ht="48.75" customHeight="1">
      <c r="A118" s="194" t="s">
        <v>179</v>
      </c>
      <c r="B118" s="179" t="s">
        <v>100</v>
      </c>
      <c r="C118" s="179" t="s">
        <v>220</v>
      </c>
      <c r="D118" s="73" t="s">
        <v>29</v>
      </c>
      <c r="E118" s="53"/>
      <c r="F118" s="44"/>
      <c r="G118" s="44"/>
      <c r="H118" s="44"/>
      <c r="I118" s="85"/>
      <c r="J118" s="61"/>
    </row>
    <row r="119" spans="1:10" ht="15.75">
      <c r="A119" s="194"/>
      <c r="B119" s="180"/>
      <c r="C119" s="180"/>
      <c r="D119" s="179" t="s">
        <v>205</v>
      </c>
      <c r="E119" s="34"/>
      <c r="F119" s="44"/>
      <c r="G119" s="44"/>
      <c r="H119" s="44"/>
      <c r="I119" s="85"/>
      <c r="J119" s="61"/>
    </row>
    <row r="120" spans="1:10" ht="75" customHeight="1">
      <c r="A120" s="194"/>
      <c r="B120" s="180"/>
      <c r="C120" s="180"/>
      <c r="D120" s="181"/>
      <c r="E120" s="42">
        <v>1006</v>
      </c>
      <c r="F120" s="43">
        <f>SUM(G120:J120)</f>
        <v>0</v>
      </c>
      <c r="G120" s="44"/>
      <c r="H120" s="44"/>
      <c r="I120" s="88">
        <f>I121+I124</f>
        <v>0</v>
      </c>
      <c r="J120" s="61"/>
    </row>
    <row r="121" spans="1:10" ht="45">
      <c r="A121" s="175" t="s">
        <v>130</v>
      </c>
      <c r="B121" s="179" t="s">
        <v>131</v>
      </c>
      <c r="C121" s="179" t="s">
        <v>221</v>
      </c>
      <c r="D121" s="34" t="s">
        <v>29</v>
      </c>
      <c r="E121" s="7"/>
      <c r="F121" s="44">
        <f>SUM(G121:J121)</f>
        <v>0</v>
      </c>
      <c r="G121" s="44"/>
      <c r="H121" s="44"/>
      <c r="I121" s="85">
        <f>I123</f>
        <v>0</v>
      </c>
      <c r="J121" s="61"/>
    </row>
    <row r="122" spans="1:10" ht="15.75">
      <c r="A122" s="176"/>
      <c r="B122" s="180"/>
      <c r="C122" s="180"/>
      <c r="D122" s="179" t="s">
        <v>205</v>
      </c>
      <c r="E122" s="34"/>
      <c r="F122" s="44"/>
      <c r="G122" s="44"/>
      <c r="H122" s="44"/>
      <c r="I122" s="85"/>
      <c r="J122" s="61"/>
    </row>
    <row r="123" spans="1:10" ht="76.5" customHeight="1">
      <c r="A123" s="176"/>
      <c r="B123" s="180"/>
      <c r="C123" s="180"/>
      <c r="D123" s="181"/>
      <c r="E123" s="42">
        <v>1006</v>
      </c>
      <c r="F123" s="43">
        <v>0</v>
      </c>
      <c r="G123" s="44"/>
      <c r="H123" s="44"/>
      <c r="I123" s="88">
        <v>0</v>
      </c>
      <c r="J123" s="61"/>
    </row>
    <row r="124" spans="1:10" ht="45">
      <c r="A124" s="194" t="s">
        <v>132</v>
      </c>
      <c r="B124" s="179" t="s">
        <v>180</v>
      </c>
      <c r="C124" s="179" t="s">
        <v>178</v>
      </c>
      <c r="D124" s="34" t="s">
        <v>29</v>
      </c>
      <c r="E124" s="7"/>
      <c r="F124" s="44">
        <f>SUM(G124:J124)</f>
        <v>0</v>
      </c>
      <c r="G124" s="44"/>
      <c r="H124" s="44"/>
      <c r="I124" s="85">
        <f>I125</f>
        <v>0</v>
      </c>
      <c r="J124" s="61"/>
    </row>
    <row r="125" spans="1:10" ht="59.25" customHeight="1">
      <c r="A125" s="194"/>
      <c r="B125" s="180"/>
      <c r="C125" s="180"/>
      <c r="D125" s="67"/>
      <c r="E125" s="42">
        <v>1006</v>
      </c>
      <c r="F125" s="43">
        <v>0</v>
      </c>
      <c r="G125" s="44"/>
      <c r="H125" s="44"/>
      <c r="I125" s="88">
        <v>0</v>
      </c>
      <c r="J125" s="61"/>
    </row>
    <row r="126" spans="1:10" ht="45">
      <c r="A126" s="175" t="s">
        <v>133</v>
      </c>
      <c r="B126" s="179" t="s">
        <v>222</v>
      </c>
      <c r="C126" s="179" t="s">
        <v>220</v>
      </c>
      <c r="D126" s="34" t="s">
        <v>29</v>
      </c>
      <c r="E126" s="7"/>
      <c r="F126" s="44"/>
      <c r="G126" s="44"/>
      <c r="H126" s="44"/>
      <c r="I126" s="85"/>
      <c r="J126" s="61"/>
    </row>
    <row r="127" spans="1:10" ht="15.75">
      <c r="A127" s="176"/>
      <c r="B127" s="180"/>
      <c r="C127" s="180"/>
      <c r="D127" s="179" t="s">
        <v>205</v>
      </c>
      <c r="E127" s="7" t="s">
        <v>9</v>
      </c>
      <c r="F127" s="44">
        <f>SUM(F128)</f>
        <v>0</v>
      </c>
      <c r="G127" s="44"/>
      <c r="H127" s="44"/>
      <c r="I127" s="85"/>
      <c r="J127" s="61"/>
    </row>
    <row r="128" spans="1:10" ht="77.25" customHeight="1">
      <c r="A128" s="177"/>
      <c r="B128" s="181"/>
      <c r="C128" s="181"/>
      <c r="D128" s="181"/>
      <c r="E128" s="42">
        <v>1006</v>
      </c>
      <c r="F128" s="43">
        <v>0</v>
      </c>
      <c r="G128" s="44"/>
      <c r="H128" s="44"/>
      <c r="I128" s="88">
        <v>0</v>
      </c>
      <c r="J128" s="61"/>
    </row>
    <row r="129" spans="1:10" ht="47.25" customHeight="1">
      <c r="A129" s="175" t="s">
        <v>181</v>
      </c>
      <c r="B129" s="179" t="s">
        <v>101</v>
      </c>
      <c r="C129" s="179" t="s">
        <v>182</v>
      </c>
      <c r="D129" s="110" t="s">
        <v>29</v>
      </c>
      <c r="E129" s="7"/>
      <c r="F129" s="44"/>
      <c r="G129" s="44"/>
      <c r="H129" s="44"/>
      <c r="I129" s="85"/>
      <c r="J129" s="61"/>
    </row>
    <row r="130" spans="1:10" ht="15.75">
      <c r="A130" s="176"/>
      <c r="B130" s="180"/>
      <c r="C130" s="180"/>
      <c r="D130" s="179" t="s">
        <v>205</v>
      </c>
      <c r="E130" s="7" t="s">
        <v>9</v>
      </c>
      <c r="F130" s="36">
        <v>0</v>
      </c>
      <c r="G130" s="44"/>
      <c r="H130" s="44"/>
      <c r="I130" s="85"/>
      <c r="J130" s="61"/>
    </row>
    <row r="131" spans="1:10" ht="253.5" customHeight="1">
      <c r="A131" s="177"/>
      <c r="B131" s="181"/>
      <c r="C131" s="181"/>
      <c r="D131" s="181"/>
      <c r="E131" s="52"/>
      <c r="F131" s="44"/>
      <c r="G131" s="44"/>
      <c r="H131" s="44"/>
      <c r="I131" s="85"/>
      <c r="J131" s="61"/>
    </row>
    <row r="132" spans="1:10" ht="45">
      <c r="A132" s="194" t="s">
        <v>135</v>
      </c>
      <c r="B132" s="179" t="s">
        <v>134</v>
      </c>
      <c r="C132" s="179" t="s">
        <v>182</v>
      </c>
      <c r="D132" s="34" t="s">
        <v>29</v>
      </c>
      <c r="E132" s="34"/>
      <c r="F132" s="44"/>
      <c r="G132" s="44"/>
      <c r="H132" s="44"/>
      <c r="I132" s="85"/>
      <c r="J132" s="61"/>
    </row>
    <row r="133" spans="1:10" ht="15.75">
      <c r="A133" s="194"/>
      <c r="B133" s="180"/>
      <c r="C133" s="180"/>
      <c r="D133" s="179" t="s">
        <v>205</v>
      </c>
      <c r="E133" s="7" t="s">
        <v>9</v>
      </c>
      <c r="F133" s="36">
        <v>0</v>
      </c>
      <c r="G133" s="44"/>
      <c r="H133" s="44"/>
      <c r="I133" s="85"/>
      <c r="J133" s="61"/>
    </row>
    <row r="134" spans="1:10" ht="15.75">
      <c r="A134" s="194"/>
      <c r="B134" s="180"/>
      <c r="C134" s="180"/>
      <c r="D134" s="180"/>
      <c r="E134" s="7"/>
      <c r="F134" s="44"/>
      <c r="G134" s="44"/>
      <c r="H134" s="44"/>
      <c r="I134" s="85"/>
      <c r="J134" s="61"/>
    </row>
    <row r="135" spans="1:10" ht="342.75" customHeight="1">
      <c r="A135" s="194"/>
      <c r="B135" s="181"/>
      <c r="C135" s="181"/>
      <c r="D135" s="181"/>
      <c r="E135" s="7"/>
      <c r="F135" s="44"/>
      <c r="G135" s="44"/>
      <c r="H135" s="44"/>
      <c r="I135" s="85"/>
      <c r="J135" s="61"/>
    </row>
    <row r="136" spans="1:10" ht="45">
      <c r="A136" s="175" t="s">
        <v>136</v>
      </c>
      <c r="B136" s="179" t="s">
        <v>223</v>
      </c>
      <c r="C136" s="179" t="s">
        <v>182</v>
      </c>
      <c r="D136" s="34" t="s">
        <v>29</v>
      </c>
      <c r="E136" s="7"/>
      <c r="F136" s="44"/>
      <c r="G136" s="44"/>
      <c r="H136" s="44"/>
      <c r="I136" s="85"/>
      <c r="J136" s="61"/>
    </row>
    <row r="137" spans="1:10" ht="15.75">
      <c r="A137" s="176"/>
      <c r="B137" s="180"/>
      <c r="C137" s="180"/>
      <c r="D137" s="180" t="s">
        <v>205</v>
      </c>
      <c r="E137" s="7" t="s">
        <v>9</v>
      </c>
      <c r="F137" s="36">
        <v>0</v>
      </c>
      <c r="G137" s="44"/>
      <c r="H137" s="44"/>
      <c r="I137" s="85"/>
      <c r="J137" s="61"/>
    </row>
    <row r="138" spans="1:10" ht="360" customHeight="1">
      <c r="A138" s="176"/>
      <c r="B138" s="181"/>
      <c r="C138" s="180"/>
      <c r="D138" s="181"/>
      <c r="E138" s="52"/>
      <c r="F138" s="44"/>
      <c r="G138" s="44"/>
      <c r="H138" s="44"/>
      <c r="I138" s="85"/>
      <c r="J138" s="61"/>
    </row>
    <row r="139" spans="1:10" ht="45">
      <c r="A139" s="175" t="s">
        <v>183</v>
      </c>
      <c r="B139" s="179" t="s">
        <v>204</v>
      </c>
      <c r="C139" s="179" t="s">
        <v>224</v>
      </c>
      <c r="D139" s="34" t="s">
        <v>29</v>
      </c>
      <c r="E139" s="7"/>
      <c r="F139" s="44"/>
      <c r="G139" s="44"/>
      <c r="H139" s="44"/>
      <c r="I139" s="85"/>
      <c r="J139" s="61"/>
    </row>
    <row r="140" spans="1:10" ht="15.75">
      <c r="A140" s="176"/>
      <c r="B140" s="180"/>
      <c r="C140" s="180"/>
      <c r="D140" s="180" t="s">
        <v>205</v>
      </c>
      <c r="E140" s="7" t="s">
        <v>9</v>
      </c>
      <c r="F140" s="36">
        <v>0</v>
      </c>
      <c r="G140" s="44"/>
      <c r="H140" s="44"/>
      <c r="I140" s="85"/>
      <c r="J140" s="61"/>
    </row>
    <row r="141" spans="1:10" ht="15.75">
      <c r="A141" s="176"/>
      <c r="B141" s="180"/>
      <c r="C141" s="180"/>
      <c r="D141" s="180"/>
      <c r="E141" s="52"/>
      <c r="F141" s="44"/>
      <c r="G141" s="44"/>
      <c r="H141" s="44"/>
      <c r="I141" s="85"/>
      <c r="J141" s="61"/>
    </row>
    <row r="142" spans="1:10" ht="45">
      <c r="A142" s="175" t="s">
        <v>184</v>
      </c>
      <c r="B142" s="179" t="s">
        <v>137</v>
      </c>
      <c r="C142" s="179" t="s">
        <v>224</v>
      </c>
      <c r="D142" s="34" t="s">
        <v>29</v>
      </c>
      <c r="E142" s="7"/>
      <c r="F142" s="44"/>
      <c r="G142" s="44"/>
      <c r="H142" s="44"/>
      <c r="I142" s="85"/>
      <c r="J142" s="61"/>
    </row>
    <row r="143" spans="1:10" ht="15.75">
      <c r="A143" s="176"/>
      <c r="B143" s="180"/>
      <c r="C143" s="180"/>
      <c r="D143" s="179" t="s">
        <v>205</v>
      </c>
      <c r="E143" s="7" t="s">
        <v>9</v>
      </c>
      <c r="F143" s="36">
        <v>0</v>
      </c>
      <c r="G143" s="44"/>
      <c r="H143" s="44"/>
      <c r="I143" s="85"/>
      <c r="J143" s="61"/>
    </row>
    <row r="144" spans="1:10" ht="88.5" customHeight="1">
      <c r="A144" s="177"/>
      <c r="B144" s="181"/>
      <c r="C144" s="181"/>
      <c r="D144" s="181"/>
      <c r="E144" s="52"/>
      <c r="F144" s="44"/>
      <c r="G144" s="44"/>
      <c r="H144" s="44"/>
      <c r="I144" s="85"/>
      <c r="J144" s="61"/>
    </row>
    <row r="145" spans="1:10" ht="45">
      <c r="A145" s="194" t="s">
        <v>138</v>
      </c>
      <c r="B145" s="179" t="s">
        <v>139</v>
      </c>
      <c r="C145" s="179" t="s">
        <v>224</v>
      </c>
      <c r="D145" s="34" t="s">
        <v>29</v>
      </c>
      <c r="E145" s="52"/>
      <c r="F145" s="44"/>
      <c r="G145" s="44"/>
      <c r="H145" s="44"/>
      <c r="I145" s="85"/>
      <c r="J145" s="61"/>
    </row>
    <row r="146" spans="1:10" ht="15.75">
      <c r="A146" s="194"/>
      <c r="B146" s="180"/>
      <c r="C146" s="180"/>
      <c r="D146" s="180" t="s">
        <v>205</v>
      </c>
      <c r="E146" s="7" t="s">
        <v>9</v>
      </c>
      <c r="F146" s="36">
        <v>0</v>
      </c>
      <c r="G146" s="44"/>
      <c r="H146" s="44"/>
      <c r="I146" s="85"/>
      <c r="J146" s="61"/>
    </row>
    <row r="147" spans="1:10" ht="90.75" customHeight="1">
      <c r="A147" s="194"/>
      <c r="B147" s="180"/>
      <c r="C147" s="180"/>
      <c r="D147" s="181"/>
      <c r="E147" s="52"/>
      <c r="F147" s="44"/>
      <c r="G147" s="44"/>
      <c r="H147" s="44"/>
      <c r="I147" s="85"/>
      <c r="J147" s="61"/>
    </row>
    <row r="148" spans="1:10" ht="45">
      <c r="A148" s="175" t="s">
        <v>140</v>
      </c>
      <c r="B148" s="179" t="s">
        <v>141</v>
      </c>
      <c r="C148" s="179" t="s">
        <v>225</v>
      </c>
      <c r="D148" s="34" t="s">
        <v>29</v>
      </c>
      <c r="E148" s="52"/>
      <c r="F148" s="44"/>
      <c r="G148" s="44"/>
      <c r="H148" s="44"/>
      <c r="I148" s="85"/>
      <c r="J148" s="61"/>
    </row>
    <row r="149" spans="1:10" ht="15.75">
      <c r="A149" s="176"/>
      <c r="B149" s="180"/>
      <c r="C149" s="180"/>
      <c r="D149" s="179" t="s">
        <v>205</v>
      </c>
      <c r="E149" s="7" t="s">
        <v>9</v>
      </c>
      <c r="F149" s="36">
        <v>0</v>
      </c>
      <c r="G149" s="44"/>
      <c r="H149" s="44"/>
      <c r="I149" s="85"/>
      <c r="J149" s="61"/>
    </row>
    <row r="150" spans="1:10" ht="94.5" customHeight="1">
      <c r="A150" s="177"/>
      <c r="B150" s="181"/>
      <c r="C150" s="181"/>
      <c r="D150" s="181"/>
      <c r="E150" s="52"/>
      <c r="F150" s="44"/>
      <c r="G150" s="44"/>
      <c r="H150" s="44"/>
      <c r="I150" s="85"/>
      <c r="J150" s="61"/>
    </row>
    <row r="151" spans="1:10" ht="45">
      <c r="A151" s="175" t="s">
        <v>185</v>
      </c>
      <c r="B151" s="179" t="s">
        <v>83</v>
      </c>
      <c r="C151" s="179" t="s">
        <v>186</v>
      </c>
      <c r="D151" s="34" t="s">
        <v>29</v>
      </c>
      <c r="E151" s="52"/>
      <c r="F151" s="44"/>
      <c r="G151" s="44"/>
      <c r="H151" s="44"/>
      <c r="I151" s="85"/>
      <c r="J151" s="61"/>
    </row>
    <row r="152" spans="1:10" ht="15.75">
      <c r="A152" s="176"/>
      <c r="B152" s="180"/>
      <c r="C152" s="180"/>
      <c r="D152" s="179" t="s">
        <v>205</v>
      </c>
      <c r="E152" s="7" t="s">
        <v>9</v>
      </c>
      <c r="F152" s="36">
        <v>0</v>
      </c>
      <c r="G152" s="44"/>
      <c r="H152" s="44"/>
      <c r="I152" s="85"/>
      <c r="J152" s="61"/>
    </row>
    <row r="153" spans="1:10" ht="135" customHeight="1">
      <c r="A153" s="177"/>
      <c r="B153" s="181"/>
      <c r="C153" s="181"/>
      <c r="D153" s="181"/>
      <c r="E153" s="52"/>
      <c r="F153" s="44"/>
      <c r="G153" s="44"/>
      <c r="H153" s="44"/>
      <c r="I153" s="85"/>
      <c r="J153" s="61"/>
    </row>
    <row r="154" spans="1:10" ht="45">
      <c r="A154" s="175" t="s">
        <v>142</v>
      </c>
      <c r="B154" s="179" t="s">
        <v>226</v>
      </c>
      <c r="C154" s="179" t="s">
        <v>186</v>
      </c>
      <c r="D154" s="34" t="s">
        <v>29</v>
      </c>
      <c r="E154" s="52"/>
      <c r="F154" s="44"/>
      <c r="G154" s="44"/>
      <c r="H154" s="44"/>
      <c r="I154" s="85"/>
      <c r="J154" s="61"/>
    </row>
    <row r="155" spans="1:10" ht="15.75">
      <c r="A155" s="176"/>
      <c r="B155" s="180"/>
      <c r="C155" s="180"/>
      <c r="D155" s="179" t="s">
        <v>205</v>
      </c>
      <c r="E155" s="7" t="s">
        <v>9</v>
      </c>
      <c r="F155" s="36">
        <v>0</v>
      </c>
      <c r="G155" s="44"/>
      <c r="H155" s="44"/>
      <c r="I155" s="85"/>
      <c r="J155" s="61"/>
    </row>
    <row r="156" spans="1:10" ht="135.75" customHeight="1">
      <c r="A156" s="177"/>
      <c r="B156" s="181"/>
      <c r="C156" s="181"/>
      <c r="D156" s="181"/>
      <c r="E156" s="52"/>
      <c r="F156" s="44"/>
      <c r="G156" s="44"/>
      <c r="H156" s="44"/>
      <c r="I156" s="85"/>
      <c r="J156" s="61"/>
    </row>
    <row r="157" spans="1:10" ht="45">
      <c r="A157" s="175" t="s">
        <v>143</v>
      </c>
      <c r="B157" s="179" t="s">
        <v>144</v>
      </c>
      <c r="C157" s="179" t="s">
        <v>186</v>
      </c>
      <c r="D157" s="34" t="s">
        <v>29</v>
      </c>
      <c r="E157" s="52"/>
      <c r="F157" s="44"/>
      <c r="G157" s="44"/>
      <c r="H157" s="44"/>
      <c r="I157" s="85"/>
      <c r="J157" s="61"/>
    </row>
    <row r="158" spans="1:10" ht="15.75">
      <c r="A158" s="176"/>
      <c r="B158" s="180"/>
      <c r="C158" s="180"/>
      <c r="D158" s="179" t="s">
        <v>205</v>
      </c>
      <c r="E158" s="7" t="s">
        <v>9</v>
      </c>
      <c r="F158" s="36">
        <v>0</v>
      </c>
      <c r="G158" s="44"/>
      <c r="H158" s="44"/>
      <c r="I158" s="85"/>
      <c r="J158" s="61"/>
    </row>
    <row r="159" spans="1:10" ht="132.75" customHeight="1">
      <c r="A159" s="177"/>
      <c r="B159" s="181"/>
      <c r="C159" s="181"/>
      <c r="D159" s="181"/>
      <c r="E159" s="52"/>
      <c r="F159" s="44"/>
      <c r="G159" s="44"/>
      <c r="H159" s="44"/>
      <c r="I159" s="85"/>
      <c r="J159" s="61"/>
    </row>
    <row r="160" spans="1:10" ht="45">
      <c r="A160" s="175" t="s">
        <v>187</v>
      </c>
      <c r="B160" s="179" t="s">
        <v>102</v>
      </c>
      <c r="C160" s="179" t="s">
        <v>188</v>
      </c>
      <c r="D160" s="34" t="s">
        <v>29</v>
      </c>
      <c r="E160" s="52"/>
      <c r="F160" s="44"/>
      <c r="G160" s="44"/>
      <c r="H160" s="44"/>
      <c r="I160" s="85"/>
      <c r="J160" s="61"/>
    </row>
    <row r="161" spans="1:10" ht="23.25" customHeight="1">
      <c r="A161" s="176"/>
      <c r="B161" s="180"/>
      <c r="C161" s="180"/>
      <c r="D161" s="179" t="s">
        <v>205</v>
      </c>
      <c r="E161" s="7" t="s">
        <v>9</v>
      </c>
      <c r="F161" s="36">
        <v>0</v>
      </c>
      <c r="G161" s="44"/>
      <c r="H161" s="44"/>
      <c r="I161" s="85"/>
      <c r="J161" s="61"/>
    </row>
    <row r="162" spans="1:10" ht="281.25" customHeight="1">
      <c r="A162" s="177"/>
      <c r="B162" s="181"/>
      <c r="C162" s="181"/>
      <c r="D162" s="181"/>
      <c r="E162" s="52"/>
      <c r="F162" s="44"/>
      <c r="G162" s="44"/>
      <c r="H162" s="44"/>
      <c r="I162" s="85"/>
      <c r="J162" s="61"/>
    </row>
    <row r="163" spans="1:10" ht="74.25" customHeight="1">
      <c r="A163" s="200" t="s">
        <v>248</v>
      </c>
      <c r="B163" s="200"/>
      <c r="C163" s="81"/>
      <c r="D163" s="81"/>
      <c r="E163" s="47"/>
      <c r="F163" s="76"/>
      <c r="G163" s="76"/>
      <c r="H163" s="200" t="s">
        <v>237</v>
      </c>
      <c r="I163" s="200"/>
      <c r="J163" s="63"/>
    </row>
    <row r="164" spans="1:10" ht="282" customHeight="1">
      <c r="A164" s="195"/>
      <c r="B164" s="195"/>
      <c r="C164" s="46"/>
      <c r="D164" s="46"/>
      <c r="E164" s="46"/>
      <c r="F164" s="46"/>
      <c r="G164" s="46"/>
      <c r="H164" s="199"/>
      <c r="I164" s="199"/>
      <c r="J164" s="63"/>
    </row>
    <row r="165" spans="1:10" ht="282" customHeight="1">
      <c r="A165" s="39"/>
      <c r="B165" s="40"/>
      <c r="C165" s="40"/>
      <c r="D165" s="19"/>
      <c r="E165" s="20"/>
      <c r="F165" s="62"/>
      <c r="G165" s="62"/>
      <c r="H165" s="62"/>
      <c r="I165" s="148"/>
      <c r="J165" s="63"/>
    </row>
    <row r="166" spans="1:10" ht="282" customHeight="1">
      <c r="A166" s="195" t="s">
        <v>196</v>
      </c>
      <c r="B166" s="195"/>
      <c r="C166" s="40"/>
      <c r="D166" s="19"/>
      <c r="E166" s="20"/>
      <c r="F166" s="62"/>
      <c r="G166" s="62"/>
      <c r="H166" s="62"/>
      <c r="I166" s="148"/>
      <c r="J166" s="63"/>
    </row>
    <row r="167" spans="1:10" ht="282" customHeight="1">
      <c r="A167" s="195"/>
      <c r="B167" s="195"/>
      <c r="C167" s="18"/>
      <c r="D167" s="19"/>
      <c r="E167" s="20"/>
      <c r="F167" s="62"/>
      <c r="G167" s="62"/>
      <c r="H167" s="62"/>
      <c r="I167" s="229" t="s">
        <v>195</v>
      </c>
      <c r="J167" s="230"/>
    </row>
    <row r="168" spans="1:10" ht="282" customHeight="1">
      <c r="E168" s="19"/>
    </row>
  </sheetData>
  <mergeCells count="210">
    <mergeCell ref="A62:A63"/>
    <mergeCell ref="B62:B63"/>
    <mergeCell ref="C62:C63"/>
    <mergeCell ref="A51:A53"/>
    <mergeCell ref="D21:D23"/>
    <mergeCell ref="D43:D44"/>
    <mergeCell ref="D133:D135"/>
    <mergeCell ref="A166:B167"/>
    <mergeCell ref="I167:J167"/>
    <mergeCell ref="D155:D156"/>
    <mergeCell ref="C154:C156"/>
    <mergeCell ref="B154:B156"/>
    <mergeCell ref="A154:A156"/>
    <mergeCell ref="D158:D159"/>
    <mergeCell ref="C157:C159"/>
    <mergeCell ref="B157:B159"/>
    <mergeCell ref="A157:A159"/>
    <mergeCell ref="D161:D162"/>
    <mergeCell ref="C160:C162"/>
    <mergeCell ref="B160:B162"/>
    <mergeCell ref="A160:A162"/>
    <mergeCell ref="D149:D150"/>
    <mergeCell ref="C148:C150"/>
    <mergeCell ref="B148:B150"/>
    <mergeCell ref="A148:A150"/>
    <mergeCell ref="D152:D153"/>
    <mergeCell ref="C151:C153"/>
    <mergeCell ref="B151:B153"/>
    <mergeCell ref="A151:A153"/>
    <mergeCell ref="C136:C138"/>
    <mergeCell ref="B136:B138"/>
    <mergeCell ref="A136:A138"/>
    <mergeCell ref="D137:D138"/>
    <mergeCell ref="C139:C141"/>
    <mergeCell ref="B139:B141"/>
    <mergeCell ref="A139:A141"/>
    <mergeCell ref="D143:D144"/>
    <mergeCell ref="C142:C144"/>
    <mergeCell ref="B142:B144"/>
    <mergeCell ref="A142:A144"/>
    <mergeCell ref="D140:D141"/>
    <mergeCell ref="A145:A147"/>
    <mergeCell ref="B145:B147"/>
    <mergeCell ref="C145:C147"/>
    <mergeCell ref="D146:D147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A132:A135"/>
    <mergeCell ref="B132:B135"/>
    <mergeCell ref="C132:C135"/>
    <mergeCell ref="D122:D123"/>
    <mergeCell ref="C35:C36"/>
    <mergeCell ref="B35:B36"/>
    <mergeCell ref="A35:A36"/>
    <mergeCell ref="C31:C32"/>
    <mergeCell ref="B31:B32"/>
    <mergeCell ref="A31:A32"/>
    <mergeCell ref="C33:C34"/>
    <mergeCell ref="D127:D128"/>
    <mergeCell ref="C126:C128"/>
    <mergeCell ref="B126:B128"/>
    <mergeCell ref="A112:A113"/>
    <mergeCell ref="C64:C65"/>
    <mergeCell ref="A49:A50"/>
    <mergeCell ref="C54:C55"/>
    <mergeCell ref="B54:B55"/>
    <mergeCell ref="A54:A55"/>
    <mergeCell ref="C58:C59"/>
    <mergeCell ref="B58:B59"/>
    <mergeCell ref="A56:A57"/>
    <mergeCell ref="C56:C57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C68:C69"/>
    <mergeCell ref="B68:B69"/>
    <mergeCell ref="A68:A69"/>
    <mergeCell ref="A70:A71"/>
    <mergeCell ref="B70:B71"/>
    <mergeCell ref="C70:C71"/>
    <mergeCell ref="B64:B65"/>
    <mergeCell ref="A64:A65"/>
    <mergeCell ref="C66:C67"/>
    <mergeCell ref="B66:B67"/>
    <mergeCell ref="A66:A67"/>
    <mergeCell ref="C76:C77"/>
    <mergeCell ref="B76:B77"/>
    <mergeCell ref="A76:A77"/>
    <mergeCell ref="C78:C79"/>
    <mergeCell ref="B78:B79"/>
    <mergeCell ref="A78:A79"/>
    <mergeCell ref="C72:C73"/>
    <mergeCell ref="B72:B73"/>
    <mergeCell ref="A72:A73"/>
    <mergeCell ref="C74:C75"/>
    <mergeCell ref="B74:B75"/>
    <mergeCell ref="A74:A75"/>
    <mergeCell ref="D81:D84"/>
    <mergeCell ref="C80:C84"/>
    <mergeCell ref="B80:B84"/>
    <mergeCell ref="A80:A84"/>
    <mergeCell ref="C85:C87"/>
    <mergeCell ref="B85:B87"/>
    <mergeCell ref="A85:A87"/>
    <mergeCell ref="D86:D87"/>
    <mergeCell ref="C88:C89"/>
    <mergeCell ref="B88:B89"/>
    <mergeCell ref="A88:A89"/>
    <mergeCell ref="B129:B131"/>
    <mergeCell ref="A129:A131"/>
    <mergeCell ref="C94:C95"/>
    <mergeCell ref="B94:B95"/>
    <mergeCell ref="A94:A95"/>
    <mergeCell ref="C96:C97"/>
    <mergeCell ref="B96:B97"/>
    <mergeCell ref="A96:A97"/>
    <mergeCell ref="C90:C91"/>
    <mergeCell ref="B90:B91"/>
    <mergeCell ref="A90:A91"/>
    <mergeCell ref="C92:C93"/>
    <mergeCell ref="B92:B93"/>
    <mergeCell ref="A92:A93"/>
    <mergeCell ref="A124:A125"/>
    <mergeCell ref="C114:C117"/>
    <mergeCell ref="B114:B117"/>
    <mergeCell ref="A114:A117"/>
    <mergeCell ref="D115:D117"/>
    <mergeCell ref="B124:B125"/>
    <mergeCell ref="C124:C125"/>
    <mergeCell ref="B121:B123"/>
    <mergeCell ref="A126:A128"/>
    <mergeCell ref="C121:C123"/>
    <mergeCell ref="A121:A123"/>
    <mergeCell ref="D99:D100"/>
    <mergeCell ref="C98:C100"/>
    <mergeCell ref="B98:B100"/>
    <mergeCell ref="A98:A100"/>
    <mergeCell ref="C101:C102"/>
    <mergeCell ref="B101:B102"/>
    <mergeCell ref="A101:A102"/>
    <mergeCell ref="C108:C109"/>
    <mergeCell ref="B108:B109"/>
    <mergeCell ref="A108:A109"/>
    <mergeCell ref="C60:C61"/>
    <mergeCell ref="F1:K4"/>
    <mergeCell ref="A164:B164"/>
    <mergeCell ref="H164:I164"/>
    <mergeCell ref="A163:B163"/>
    <mergeCell ref="H163:I163"/>
    <mergeCell ref="B105:B107"/>
    <mergeCell ref="A105:A107"/>
    <mergeCell ref="C105:C107"/>
    <mergeCell ref="D106:D107"/>
    <mergeCell ref="C103:C104"/>
    <mergeCell ref="B103:B104"/>
    <mergeCell ref="A103:A104"/>
    <mergeCell ref="C110:C111"/>
    <mergeCell ref="B110:B111"/>
    <mergeCell ref="A110:A111"/>
    <mergeCell ref="C129:C131"/>
    <mergeCell ref="B112:B113"/>
    <mergeCell ref="C112:C113"/>
    <mergeCell ref="D130:D131"/>
    <mergeCell ref="A118:A120"/>
    <mergeCell ref="B118:B120"/>
    <mergeCell ref="C118:C120"/>
    <mergeCell ref="D119:D120"/>
  </mergeCells>
  <pageMargins left="0.51181102362204722" right="0.51181102362204722" top="0.35433070866141736" bottom="0.35433070866141736" header="0.31496062992125984" footer="0.31496062992125984"/>
  <pageSetup paperSize="9" scale="65" orientation="landscape" r:id="rId1"/>
  <rowBreaks count="11" manualBreakCount="11">
    <brk id="33" max="9" man="1"/>
    <brk id="43" max="9" man="1"/>
    <brk id="49" max="9" man="1"/>
    <brk id="55" max="9" man="1"/>
    <brk id="71" max="9" man="1"/>
    <brk id="90" max="9" man="1"/>
    <brk id="109" max="9" man="1"/>
    <brk id="120" max="9" man="1"/>
    <brk id="131" max="9" man="1"/>
    <brk id="138" max="9" man="1"/>
    <brk id="155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 4</vt:lpstr>
      <vt:lpstr>Т 5</vt:lpstr>
      <vt:lpstr>Т 7</vt:lpstr>
      <vt:lpstr>Лист1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2024-04-16T11:59:27Z</dcterms:modified>
</cp:coreProperties>
</file>